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ownloads\"/>
    </mc:Choice>
  </mc:AlternateContent>
  <xr:revisionPtr revIDLastSave="0" documentId="13_ncr:1_{65D884DC-2875-4A5C-8594-BFBF0E95DEC4}"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R102" i="1" l="1"/>
  <c r="Q102" i="1"/>
  <c r="R101" i="1"/>
  <c r="Q101" i="1"/>
  <c r="R100" i="1"/>
  <c r="Q100" i="1"/>
  <c r="R99" i="1"/>
  <c r="Q99" i="1"/>
  <c r="R97" i="1"/>
  <c r="Q97" i="1"/>
  <c r="R96" i="1"/>
  <c r="Q96" i="1"/>
  <c r="R95" i="1"/>
  <c r="Q95" i="1"/>
  <c r="R94" i="1"/>
  <c r="Q94" i="1"/>
  <c r="R93" i="1"/>
  <c r="Q93" i="1"/>
  <c r="R92" i="1"/>
  <c r="Q92" i="1"/>
  <c r="R91" i="1"/>
  <c r="Q91" i="1"/>
  <c r="R90" i="1"/>
  <c r="Q90" i="1"/>
  <c r="R88" i="1"/>
  <c r="Q88" i="1"/>
  <c r="R87" i="1"/>
  <c r="Q87" i="1"/>
  <c r="R85" i="1"/>
  <c r="Q85" i="1"/>
  <c r="R84" i="1"/>
  <c r="Q84" i="1"/>
  <c r="R83" i="1"/>
  <c r="Q83" i="1"/>
  <c r="R82" i="1"/>
  <c r="Q82" i="1"/>
  <c r="R81" i="1"/>
  <c r="Q81" i="1"/>
  <c r="R80" i="1"/>
  <c r="Q80" i="1"/>
  <c r="R79" i="1"/>
  <c r="Q79" i="1"/>
  <c r="R78" i="1"/>
  <c r="Q78" i="1"/>
  <c r="R77" i="1"/>
  <c r="Q77" i="1"/>
  <c r="R76" i="1"/>
  <c r="Q76" i="1"/>
  <c r="R75" i="1"/>
  <c r="Q75" i="1"/>
  <c r="R74" i="1"/>
  <c r="Q74" i="1"/>
  <c r="R73" i="1"/>
  <c r="Q73" i="1"/>
  <c r="R72" i="1"/>
  <c r="Q72" i="1"/>
  <c r="R71" i="1"/>
  <c r="Q71" i="1"/>
  <c r="R70" i="1"/>
  <c r="Q70" i="1"/>
  <c r="R69" i="1"/>
  <c r="Q69" i="1"/>
  <c r="R68" i="1"/>
  <c r="Q68" i="1"/>
  <c r="R67" i="1"/>
  <c r="Q67" i="1"/>
  <c r="R66" i="1"/>
  <c r="Q66" i="1"/>
  <c r="R65" i="1"/>
  <c r="Q65" i="1"/>
  <c r="R64" i="1"/>
  <c r="Q64" i="1"/>
  <c r="R63" i="1"/>
  <c r="Q63" i="1"/>
  <c r="R62" i="1"/>
  <c r="Q62" i="1"/>
  <c r="R61" i="1"/>
  <c r="Q61" i="1"/>
  <c r="R60" i="1"/>
  <c r="Q60" i="1"/>
  <c r="R59" i="1"/>
  <c r="Q59" i="1"/>
  <c r="R58" i="1"/>
  <c r="Q58" i="1"/>
  <c r="R57" i="1"/>
  <c r="Q57" i="1"/>
  <c r="R56" i="1"/>
  <c r="Q56" i="1"/>
  <c r="R55" i="1"/>
  <c r="Q55" i="1"/>
  <c r="R54" i="1"/>
  <c r="Q54" i="1"/>
  <c r="R53" i="1"/>
  <c r="Q53" i="1"/>
  <c r="R51" i="1"/>
  <c r="Q51" i="1"/>
  <c r="R50" i="1"/>
  <c r="Q50" i="1"/>
  <c r="R49" i="1"/>
  <c r="Q49" i="1"/>
  <c r="R48" i="1"/>
  <c r="Q48" i="1"/>
  <c r="R47" i="1"/>
  <c r="Q47" i="1"/>
  <c r="R46" i="1"/>
  <c r="Q46" i="1"/>
  <c r="R45" i="1"/>
  <c r="Q45" i="1"/>
  <c r="R44" i="1"/>
  <c r="Q44" i="1"/>
  <c r="R43" i="1"/>
  <c r="Q43" i="1"/>
  <c r="R42" i="1"/>
  <c r="Q42" i="1"/>
  <c r="R41" i="1"/>
  <c r="Q41" i="1"/>
  <c r="R40" i="1"/>
  <c r="Q40" i="1"/>
  <c r="R39" i="1"/>
  <c r="Q39" i="1"/>
  <c r="R38" i="1"/>
  <c r="Q38" i="1"/>
  <c r="R37" i="1"/>
  <c r="Q37" i="1"/>
  <c r="R36" i="1"/>
  <c r="Q36" i="1"/>
  <c r="R35" i="1"/>
  <c r="Q35" i="1"/>
  <c r="R34" i="1"/>
  <c r="Q34" i="1"/>
  <c r="R33" i="1"/>
  <c r="Q33" i="1"/>
  <c r="R32" i="1"/>
  <c r="Q32" i="1"/>
  <c r="R31" i="1"/>
  <c r="Q31" i="1"/>
  <c r="R30" i="1"/>
  <c r="Q30" i="1"/>
  <c r="R29" i="1"/>
  <c r="Q29" i="1"/>
  <c r="R28" i="1"/>
  <c r="Q28" i="1"/>
  <c r="R27" i="1"/>
  <c r="Q27" i="1"/>
  <c r="R26" i="1"/>
  <c r="Q26" i="1"/>
  <c r="R25" i="1"/>
  <c r="Q25" i="1"/>
  <c r="R24" i="1"/>
  <c r="Q24" i="1"/>
  <c r="R23" i="1"/>
  <c r="Q23" i="1"/>
  <c r="R22" i="1"/>
  <c r="Q22" i="1"/>
  <c r="R21" i="1"/>
  <c r="Q21" i="1"/>
  <c r="R20" i="1"/>
  <c r="Q20" i="1"/>
  <c r="R19" i="1"/>
  <c r="Q19" i="1"/>
  <c r="R18" i="1"/>
  <c r="Q18" i="1"/>
  <c r="R17" i="1"/>
  <c r="Q17" i="1"/>
  <c r="R16" i="1"/>
  <c r="Q16" i="1"/>
  <c r="R15" i="1"/>
  <c r="Q15" i="1"/>
  <c r="R14" i="1"/>
  <c r="Q14" i="1"/>
  <c r="R13" i="1"/>
  <c r="Q13" i="1"/>
  <c r="R12" i="1"/>
  <c r="Q12" i="1"/>
  <c r="R11" i="1"/>
  <c r="Q11" i="1"/>
  <c r="R10" i="1"/>
  <c r="Q10" i="1"/>
  <c r="R9" i="1"/>
  <c r="Q9" i="1"/>
  <c r="R8" i="1"/>
  <c r="Q8" i="1"/>
</calcChain>
</file>

<file path=xl/sharedStrings.xml><?xml version="1.0" encoding="utf-8"?>
<sst xmlns="http://schemas.openxmlformats.org/spreadsheetml/2006/main" count="1581" uniqueCount="509">
  <si>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</si>
  <si>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</si>
  <si>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</si>
  <si>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</si>
  <si>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</si>
  <si>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</si>
  <si>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</si>
  <si>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</si>
  <si>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</si>
  <si>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</si>
  <si>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</si>
  <si>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</si>
  <si>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</si>
  <si>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</si>
  <si>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</si>
  <si>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</si>
  <si>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</si>
  <si>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</si>
  <si>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</si>
  <si>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</si>
  <si>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</si>
  <si>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</si>
  <si>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</si>
  <si>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</si>
  <si>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</si>
  <si>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</si>
  <si>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</si>
  <si>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</si>
  <si>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</si>
  <si>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</si>
  <si>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</si>
  <si>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</si>
  <si>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</si>
  <si>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</si>
  <si>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</si>
  <si>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</si>
  <si>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</si>
  <si>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</si>
  <si>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</si>
  <si>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</si>
  <si>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</si>
  <si>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</si>
  <si>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</si>
  <si>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</si>
  <si>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</si>
  <si>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</si>
  <si>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</si>
  <si>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</si>
  <si>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</si>
  <si>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</si>
  <si>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</si>
  <si>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</si>
  <si>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</si>
  <si>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</si>
  <si>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</si>
  <si>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</si>
  <si>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</si>
  <si>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</si>
  <si>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</si>
  <si>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</si>
  <si>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</si>
  <si>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</si>
  <si>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Servicios profesionales por honorarios</t>
  </si>
  <si>
    <t>Servicios profesionales por honorarios asimilados a salarios</t>
  </si>
  <si>
    <t>Hombre</t>
  </si>
  <si>
    <t>Mujer</t>
  </si>
  <si>
    <t>Roger</t>
  </si>
  <si>
    <t>Rodriguez</t>
  </si>
  <si>
    <t>Molina</t>
  </si>
  <si>
    <t>1/1</t>
  </si>
  <si>
    <t>https://www.sistemas.chiapas.gob.mx/TransparenciaV3/Descargas/DescargarArchivo/?idArchivo=277453&amp;tipoArchivo=1</t>
  </si>
  <si>
    <t>Licenciado</t>
  </si>
  <si>
    <t>Ninguna</t>
  </si>
  <si>
    <t>https://www.sistemas.chiapas.gob.mx/TransparenciaV3/Descargas/DescargarArchivo/?idArchivo=216420&amp;tipoArchivo=1</t>
  </si>
  <si>
    <t>ESCUELAN NACINAL DE PROTECCIÓN  CIVIL Y EL ÁREA DE RECURSOS HUMANOS</t>
  </si>
  <si>
    <t>Los contrato se realizan cuatrimestrales de acuerdo a la operatividad de la Escuela Nacional de Protección Civil Campus Chiapas, de acuerdo a los articulos 46, 53, 56 y 74 de la ley federal del trabajo.</t>
  </si>
  <si>
    <t xml:space="preserve">Oscar Hugo  </t>
  </si>
  <si>
    <t>Núñez</t>
  </si>
  <si>
    <t>Pérez</t>
  </si>
  <si>
    <t>https://www.sistemas.chiapas.gob.mx/TransparenciaV3/Descargas/DescargarArchivo/?idArchivo=277454&amp;tipoArchivo=1</t>
  </si>
  <si>
    <t>Contador</t>
  </si>
  <si>
    <t>Mellanie Jacqueline</t>
  </si>
  <si>
    <t>Dominguez</t>
  </si>
  <si>
    <t>López</t>
  </si>
  <si>
    <t>https://www.sistemas.chiapas.gob.mx/TransparenciaV3/Descargas/DescargarArchivo/?idArchivo=277335&amp;tipoArchivo=1</t>
  </si>
  <si>
    <t>Contadora</t>
  </si>
  <si>
    <t>Maria del Carmen</t>
  </si>
  <si>
    <t>Castillo</t>
  </si>
  <si>
    <t>Cortez</t>
  </si>
  <si>
    <t>https://www.sistemas.chiapas.gob.mx/TransparenciaV3/Descargas/DescargarArchivo/?idArchivo=277337&amp;tipoArchivo=1</t>
  </si>
  <si>
    <t>Licenciada</t>
  </si>
  <si>
    <t xml:space="preserve">Jorge Luis </t>
  </si>
  <si>
    <t xml:space="preserve">Coutiño </t>
  </si>
  <si>
    <t>Vicente</t>
  </si>
  <si>
    <t>https://www.sistemas.chiapas.gob.mx/TransparenciaV3/Descargas/DescargarArchivo/?idArchivo=277339&amp;tipoArchivo=1</t>
  </si>
  <si>
    <t>Ingeniero</t>
  </si>
  <si>
    <t xml:space="preserve">Tanial Cristel </t>
  </si>
  <si>
    <t>Ordoñez</t>
  </si>
  <si>
    <t>Ramirez</t>
  </si>
  <si>
    <t>https://www.sistemas.chiapas.gob.mx/TransparenciaV3/Descargas/DescargarArchivo/?idArchivo=277469&amp;tipoArchivo=1</t>
  </si>
  <si>
    <t>Marbella</t>
  </si>
  <si>
    <t>https://www.sistemas.chiapas.gob.mx/TransparenciaV3/Descargas/DescargarArchivo/?idArchivo=277340&amp;tipoArchivo=1</t>
  </si>
  <si>
    <t>Fatima Guadalupe</t>
  </si>
  <si>
    <t>Torrez</t>
  </si>
  <si>
    <t>https://www.sistemas.chiapas.gob.mx/TransparenciaV3/Descargas/DescargarArchivo/?idArchivo=277341&amp;tipoArchivo=1</t>
  </si>
  <si>
    <t>Noemi</t>
  </si>
  <si>
    <t>Borrego</t>
  </si>
  <si>
    <t>González</t>
  </si>
  <si>
    <t>https://www.sistemas.chiapas.gob.mx/TransparenciaV3/Descargas/DescargarArchivo/?idArchivo=277346&amp;tipoArchivo=1</t>
  </si>
  <si>
    <t>Henrry</t>
  </si>
  <si>
    <t>Escobar</t>
  </si>
  <si>
    <t>https://www.sistemas.chiapas.gob.mx/TransparenciaV3/Descargas/DescargarArchivo/?idArchivo=277347&amp;tipoArchivo=1</t>
  </si>
  <si>
    <t>Torres</t>
  </si>
  <si>
    <t>Vidal</t>
  </si>
  <si>
    <t>https://www.sistemas.chiapas.gob.mx/TransparenciaV3/Descargas/DescargarArchivo/?idArchivo=277348&amp;tipoArchivo=1</t>
  </si>
  <si>
    <t xml:space="preserve">Luis Enrique </t>
  </si>
  <si>
    <t xml:space="preserve">Díaz </t>
  </si>
  <si>
    <t>Zavaleta</t>
  </si>
  <si>
    <t>https://www.sistemas.chiapas.gob.mx/TransparenciaV3/Descargas/DescargarArchivo/?idArchivo=277349&amp;tipoArchivo=1</t>
  </si>
  <si>
    <t>Luis Humberto</t>
  </si>
  <si>
    <t>https://www.sistemas.chiapas.gob.mx/TransparenciaV3/Descargas/DescargarArchivo/?idArchivo=277350&amp;tipoArchivo=</t>
  </si>
  <si>
    <t xml:space="preserve">Samantha del Carmen </t>
  </si>
  <si>
    <t>Mendoza</t>
  </si>
  <si>
    <t>https://www.sistemas.chiapas.gob.mx/TransparenciaV3/Descargas/DescargarArchivo/?idArchivo=277351&amp;tipoArchivo=1</t>
  </si>
  <si>
    <t>Jóse Benito</t>
  </si>
  <si>
    <t>Cameras</t>
  </si>
  <si>
    <t>https://www.sistemas.chiapas.gob.mx/TransparenciaV3/Descargas/DescargarArchivo/?idArchivo=277352&amp;tipoArchivo=1</t>
  </si>
  <si>
    <t xml:space="preserve">Bladimir </t>
  </si>
  <si>
    <t>Castañeda</t>
  </si>
  <si>
    <t>https://www.sistemas.chiapas.gob.mx/TransparenciaV3/Descargas/DescargarArchivo/?idArchivo=277353&amp;tipoArchivo=1</t>
  </si>
  <si>
    <t>Daniela Monserrat</t>
  </si>
  <si>
    <t>Gil</t>
  </si>
  <si>
    <t>Ramos</t>
  </si>
  <si>
    <t>https://www.sistemas.chiapas.gob.mx/TransparenciaV3/Descargas/DescargarArchivo/?idArchivo=277354&amp;tipoArchivo=1</t>
  </si>
  <si>
    <t>Luis Antonio</t>
  </si>
  <si>
    <t>Pineda</t>
  </si>
  <si>
    <t>Barcenas</t>
  </si>
  <si>
    <t>https://www.sistemas.chiapas.gob.mx/TransparenciaV3/Descargas/DescargarArchivo/?idArchivo=277356&amp;tipoArchivo=1</t>
  </si>
  <si>
    <t>Juan Alberto</t>
  </si>
  <si>
    <t>Velueta</t>
  </si>
  <si>
    <t>de la Cruz</t>
  </si>
  <si>
    <t>https://www.sistemas.chiapas.gob.mx/TransparenciaV3/Descargas/DescargarArchivo/?idArchivo=277357&amp;tipoArchivo=1</t>
  </si>
  <si>
    <t xml:space="preserve">Raul </t>
  </si>
  <si>
    <t>Franceschi</t>
  </si>
  <si>
    <t>Rojas</t>
  </si>
  <si>
    <t>https://www.sistemas.chiapas.gob.mx/TransparenciaV3/Descargas/DescargarArchivo/?idArchivo=277358&amp;tipoArchivo=1</t>
  </si>
  <si>
    <t>Piloto Aviador</t>
  </si>
  <si>
    <t xml:space="preserve">Victorico </t>
  </si>
  <si>
    <t>Alvarado</t>
  </si>
  <si>
    <t>de la Vega</t>
  </si>
  <si>
    <t>https://www.sistemas.chiapas.gob.mx/TransparenciaV3/Descargas/DescargarArchivo/?idArchivo=277359&amp;tipoArchivo=1</t>
  </si>
  <si>
    <t>Jashem Alberto</t>
  </si>
  <si>
    <t>Ricalde</t>
  </si>
  <si>
    <t>Zamudio</t>
  </si>
  <si>
    <t>https://www.sistemas.chiapas.gob.mx/TransparenciaV3/Descargas/DescargarArchivo/?idArchivo=277360&amp;tipoArchivo=1</t>
  </si>
  <si>
    <t>Francisco</t>
  </si>
  <si>
    <t>https://www.sistemas.chiapas.gob.mx/TransparenciaV3/Descargas/DescargarArchivo/?idArchivo=277361&amp;tipoArchivo=1</t>
  </si>
  <si>
    <t>García</t>
  </si>
  <si>
    <t>https://www.sistemas.chiapas.gob.mx/TransparenciaV3/Descargas/DescargarArchivo/?idArchivo=277362&amp;tipoArchivo=1</t>
  </si>
  <si>
    <t>Capitán</t>
  </si>
  <si>
    <t>Jesús Guadalupe</t>
  </si>
  <si>
    <t>Valles</t>
  </si>
  <si>
    <t>Vázquez</t>
  </si>
  <si>
    <t>https://www.sistemas.chiapas.gob.mx/TransparenciaV3/Descargas/DescargarArchivo/?idArchivo=277363&amp;tipoArchivo=1</t>
  </si>
  <si>
    <t xml:space="preserve">Verónica Isela </t>
  </si>
  <si>
    <t xml:space="preserve">Guillén </t>
  </si>
  <si>
    <t>Flores</t>
  </si>
  <si>
    <t>https://www.sistemas.chiapas.gob.mx/TransparenciaV3/Descargas/DescargarArchivo/?idArchivo=277364&amp;tipoArchivo=1</t>
  </si>
  <si>
    <t>Karla Guadalupe</t>
  </si>
  <si>
    <t>https://www.sistemas.chiapas.gob.mx/TransparenciaV3/Descargas/DescargarArchivo/?idArchivo=277365&amp;tipoArchivo=1</t>
  </si>
  <si>
    <t>Cristina</t>
  </si>
  <si>
    <t>Ruiz</t>
  </si>
  <si>
    <t>Pola</t>
  </si>
  <si>
    <t>2/2</t>
  </si>
  <si>
    <t>https://www.sistemas.chiapas.gob.mx/TransparenciaV3/Descargas/DescargarArchivo/?idArchivo=277366&amp;tipoArchivo=1</t>
  </si>
  <si>
    <t>Oficial de operaciones</t>
  </si>
  <si>
    <t>José Daniel</t>
  </si>
  <si>
    <t>Galdámez</t>
  </si>
  <si>
    <t>https://www.sistemas.chiapas.gob.mx/TransparenciaV3/Descargas/DescargarArchivo/?idArchivo=277367&amp;tipoArchivo=1</t>
  </si>
  <si>
    <t>David</t>
  </si>
  <si>
    <t>Morales</t>
  </si>
  <si>
    <t>https://www.sistemas.chiapas.gob.mx/TransparenciaV3/Descargas/DescargarArchivo/?idArchivo=277368&amp;tipoArchivo=1</t>
  </si>
  <si>
    <t>Manuel de Jesús</t>
  </si>
  <si>
    <t>Napabe</t>
  </si>
  <si>
    <t>https://www.sistemas.chiapas.gob.mx/TransparenciaV3/Descargas/DescargarArchivo/?idArchivo=277369&amp;tipoArchivo=1</t>
  </si>
  <si>
    <t>Maestro</t>
  </si>
  <si>
    <t>https://www.sistemas.chiapas.gob.mx/TransparenciaV3/Descargas/DescargarArchivo/?idArchivo=277370&amp;tipoArchivo=1</t>
  </si>
  <si>
    <t>3/3</t>
  </si>
  <si>
    <t>https://www.sistemas.chiapas.gob.mx/TransparenciaV3/Descargas/DescargarArchivo/?idArchivo=277371&amp;tipoArchivo=1</t>
  </si>
  <si>
    <t>Alejandra</t>
  </si>
  <si>
    <t>Calvo</t>
  </si>
  <si>
    <t>https://www.sistemas.chiapas.gob.mx/TransparenciaV3/Descargas/DescargarArchivo/?idArchivo=277374&amp;tipoArchivo=1</t>
  </si>
  <si>
    <t>https://www.sistemas.chiapas.gob.mx/TransparenciaV3/Descargas/DescargarArchivo/?idArchivo=277375&amp;tipoArchivo=1</t>
  </si>
  <si>
    <t>Araceli</t>
  </si>
  <si>
    <t>Pedroza</t>
  </si>
  <si>
    <t>Serrano</t>
  </si>
  <si>
    <t>https://www.sistemas.chiapas.gob.mx/TransparenciaV3/Descargas/DescargarArchivo/?idArchivo=277376&amp;tipoArchivo=1</t>
  </si>
  <si>
    <t>Doctora</t>
  </si>
  <si>
    <t>https://www.sistemas.chiapas.gob.mx/TransparenciaV3/Descargas/DescargarArchivo/?idArchivo=277377&amp;tipoArchivo=1</t>
  </si>
  <si>
    <t xml:space="preserve">Pedro </t>
  </si>
  <si>
    <t>Roque</t>
  </si>
  <si>
    <t>Hidalgo</t>
  </si>
  <si>
    <t>https://www.sistemas.chiapas.gob.mx/TransparenciaV3/Descargas/DescargarArchivo/?idArchivo=277378&amp;tipoArchivo=1</t>
  </si>
  <si>
    <t xml:space="preserve">Beatriz </t>
  </si>
  <si>
    <t>Mariaca</t>
  </si>
  <si>
    <t>Plata</t>
  </si>
  <si>
    <t>https://www.sistemas.chiapas.gob.mx/TransparenciaV3/Descargas/DescargarArchivo/?idArchivo=277379&amp;tipoArchivo=1</t>
  </si>
  <si>
    <t>Martín</t>
  </si>
  <si>
    <t>Velázquez</t>
  </si>
  <si>
    <t>Gómez</t>
  </si>
  <si>
    <t>https://www.sistemas.chiapas.gob.mx/TransparenciaV3/Descargas/DescargarArchivo/?idArchivo=277380&amp;tipoArchivo=1</t>
  </si>
  <si>
    <t>Doctor</t>
  </si>
  <si>
    <t>Hector Amador</t>
  </si>
  <si>
    <t xml:space="preserve">Meléndez </t>
  </si>
  <si>
    <t xml:space="preserve">Ärguello </t>
  </si>
  <si>
    <t>https://www.sistemas.chiapas.gob.mx/TransparenciaV3/Descargas/DescargarArchivo/?idArchivo=277381&amp;tipoArchivo=1</t>
  </si>
  <si>
    <t>Elba Doris</t>
  </si>
  <si>
    <t>Broca</t>
  </si>
  <si>
    <t>De la Cruz</t>
  </si>
  <si>
    <t>https://www.sistemas.chiapas.gob.mx/TransparenciaV3/Descargas/DescargarArchivo/?idArchivo=277383&amp;tipoArchivo=1</t>
  </si>
  <si>
    <t>Maestra</t>
  </si>
  <si>
    <t>https://www.sistemas.chiapas.gob.mx/TransparenciaV3/Descargas/DescargarArchivo/?idArchivo=277384&amp;tipoArchivo=1</t>
  </si>
  <si>
    <t xml:space="preserve">Luis Fernando </t>
  </si>
  <si>
    <t>Nucamendi</t>
  </si>
  <si>
    <t>Moguel</t>
  </si>
  <si>
    <t>https://www.sistemas.chiapas.gob.mx/TransparenciaV3/Descargas/DescargarArchivo/?idArchivo=277385&amp;tipoArchivo=1</t>
  </si>
  <si>
    <t xml:space="preserve">Raymundo </t>
  </si>
  <si>
    <t xml:space="preserve">Padilla </t>
  </si>
  <si>
    <t>Lozaya</t>
  </si>
  <si>
    <t>https://www.sistemas.chiapas.gob.mx/TransparenciaV3/Descargas/DescargarArchivo/?idArchivo=277386&amp;tipoArchivo=1</t>
  </si>
  <si>
    <t>Juan Antonio</t>
  </si>
  <si>
    <t>Cerritos</t>
  </si>
  <si>
    <t>Orellana</t>
  </si>
  <si>
    <t>https://www.sistemas.chiapas.gob.mx/TransparenciaV3/Descargas/DescargarArchivo/?idArchivo=277388&amp;tipoArchivo=1</t>
  </si>
  <si>
    <t xml:space="preserve">Maestro </t>
  </si>
  <si>
    <t>Juan Andrés</t>
  </si>
  <si>
    <t>Iglesias</t>
  </si>
  <si>
    <t>https://www.sistemas.chiapas.gob.mx/TransparenciaV3/Descargas/DescargarArchivo/?idArchivo=277389&amp;tipoArchivo=1</t>
  </si>
  <si>
    <t xml:space="preserve">Jorge Iván </t>
  </si>
  <si>
    <t>Toledo</t>
  </si>
  <si>
    <t>https://www.sistemas.chiapas.gob.mx/TransparenciaV3/Descargas/DescargarArchivo/?idArchivo=277390&amp;tipoArchivo=1</t>
  </si>
  <si>
    <t>José Elias</t>
  </si>
  <si>
    <t>https://www.sistemas.chiapas.gob.mx/TransparenciaV3/Descargas/DescargarArchivo/?idArchivo=277391&amp;tipoArchivo=1</t>
  </si>
  <si>
    <t>Hans Hediberto</t>
  </si>
  <si>
    <t>Gutiérrez</t>
  </si>
  <si>
    <t>Lara</t>
  </si>
  <si>
    <t>https://www.sistemas.chiapas.gob.mx/TransparenciaV3/Descargas/DescargarArchivo/?idArchivo=277392&amp;tipoArchivo=1</t>
  </si>
  <si>
    <t>Jorge Antonio</t>
  </si>
  <si>
    <t>Cancino</t>
  </si>
  <si>
    <t>https://www.sistemas.chiapas.gob.mx/TransparenciaV3/Descargas/DescargarArchivo/?idArchivo=277393&amp;tipoArchivo=1</t>
  </si>
  <si>
    <t>Rogelio</t>
  </si>
  <si>
    <t>Aguilar</t>
  </si>
  <si>
    <t>Cruz</t>
  </si>
  <si>
    <t>https://www.sistemas.chiapas.gob.mx/TransparenciaV3/Descargas/DescargarArchivo/?idArchivo=277394&amp;tipoArchivo=1</t>
  </si>
  <si>
    <t>Luis Gerardo</t>
  </si>
  <si>
    <t>Robles</t>
  </si>
  <si>
    <t>Alfaro</t>
  </si>
  <si>
    <t>https://www.sistemas.chiapas.gob.mx/TransparenciaV3/Descargas/DescargarArchivo/?idArchivo=277471&amp;tipoArchivo=1</t>
  </si>
  <si>
    <t>Araceli Dennise</t>
  </si>
  <si>
    <t>https://www.sistemas.chiapas.gob.mx/TransparenciaV3/Descargas/DescargarArchivo/?idArchivo=277395&amp;tipoArchivo=1</t>
  </si>
  <si>
    <t xml:space="preserve">Angelica Amanda </t>
  </si>
  <si>
    <t xml:space="preserve">Uc </t>
  </si>
  <si>
    <t>Cupul</t>
  </si>
  <si>
    <t>https://www.sistemas.chiapas.gob.mx/TransparenciaV3/Descargas/DescargarArchivo/?idArchivo=277396&amp;tipoArchivo=1</t>
  </si>
  <si>
    <t xml:space="preserve">Técnico </t>
  </si>
  <si>
    <t>https://www.sistemas.chiapas.gob.mx/TransparenciaV3/Descargas/DescargarArchivo/?idArchivo=277397&amp;tipoArchivo=1</t>
  </si>
  <si>
    <t xml:space="preserve">Carlos Jesús </t>
  </si>
  <si>
    <t>Alegría</t>
  </si>
  <si>
    <t>Rivera</t>
  </si>
  <si>
    <t>https://www.sistemas.chiapas.gob.mx/TransparenciaV3/Descargas/DescargarArchivo/?idArchivo=277398&amp;tipoArchivo=1</t>
  </si>
  <si>
    <t>https://www.sistemas.chiapas.gob.mx/TransparenciaV3/Descargas/DescargarArchivo/?idArchivo=277399&amp;tipoArchivo=1</t>
  </si>
  <si>
    <t xml:space="preserve">Mauro Rosel </t>
  </si>
  <si>
    <t>Hernández</t>
  </si>
  <si>
    <t>https://www.sistemas.chiapas.gob.mx/TransparenciaV3/Descargas/DescargarArchivo/?idArchivo=277400&amp;tipoArchivo=1</t>
  </si>
  <si>
    <t xml:space="preserve">Licenciado </t>
  </si>
  <si>
    <t xml:space="preserve">Oliverio </t>
  </si>
  <si>
    <t>Sánchez</t>
  </si>
  <si>
    <t>Cervantes</t>
  </si>
  <si>
    <t>https://www.sistemas.chiapas.gob.mx/TransparenciaV3/Descargas/DescargarArchivo/?idArchivo=277401&amp;tipoArchivo=1</t>
  </si>
  <si>
    <t>https://www.sistemas.chiapas.gob.mx/TransparenciaV3/Descargas/DescargarArchivo/?idArchivo=277402&amp;tipoArchivo=1</t>
  </si>
  <si>
    <t xml:space="preserve">Arturo </t>
  </si>
  <si>
    <t>Montalvo</t>
  </si>
  <si>
    <t>https://www.sistemas.chiapas.gob.mx/TransparenciaV3/Descargas/DescargarArchivo/?idArchivo=277403&amp;tipoArchivo=1</t>
  </si>
  <si>
    <t>Jonatan Yair</t>
  </si>
  <si>
    <t>Anza</t>
  </si>
  <si>
    <t>https://www.sistemas.chiapas.gob.mx/TransparenciaV3/Descargas/DescargarArchivo/?idArchivo=277404&amp;tipoArchivo=1</t>
  </si>
  <si>
    <t>Federico</t>
  </si>
  <si>
    <t>Rios</t>
  </si>
  <si>
    <t>Domínguez</t>
  </si>
  <si>
    <t>https://www.sistemas.chiapas.gob.mx/TransparenciaV3/Descargas/DescargarArchivo/?idArchivo=277413&amp;tipoArchivo=1</t>
  </si>
  <si>
    <t>https://www.sistemas.chiapas.gob.mx/TransparenciaV3/Descargas/DescargarArchivo/?idArchivo=277414&amp;tipoArchivo=1</t>
  </si>
  <si>
    <t>Erick Yosafat</t>
  </si>
  <si>
    <t>Suarez</t>
  </si>
  <si>
    <t>Martínez</t>
  </si>
  <si>
    <t>https://www.sistemas.chiapas.gob.mx/TransparenciaV3/Descargas/DescargarArchivo/?idArchivo=277415&amp;tipoArchivo=1</t>
  </si>
  <si>
    <t>Bernardo Gonzalo</t>
  </si>
  <si>
    <t>Guerra</t>
  </si>
  <si>
    <t>https://www.sistemas.chiapas.gob.mx/TransparenciaV3/Descargas/DescargarArchivo/?idArchivo=277416&amp;tipoArchivo=1</t>
  </si>
  <si>
    <t>Elí Chentick</t>
  </si>
  <si>
    <t>Liñan</t>
  </si>
  <si>
    <t>https://www.sistemas.chiapas.gob.mx/TransparenciaV3/Descargas/DescargarArchivo/?idArchivo=277418&amp;tipoArchivo=1</t>
  </si>
  <si>
    <t>https://www.sistemas.chiapas.gob.mx/TransparenciaV3/Descargas/DescargarArchivo/?idArchivo=277417&amp;tipoArchivo=1</t>
  </si>
  <si>
    <t>https://www.sistemas.chiapas.gob.mx/TransparenciaV3/Descargas/DescargarArchivo/?idArchivo=277419&amp;tipoArchivo=1</t>
  </si>
  <si>
    <t>https://www.sistemas.chiapas.gob.mx/TransparenciaV3/Descargas/DescargarArchivo/?idArchivo=277420&amp;tipoArchivo=1</t>
  </si>
  <si>
    <t>Michelle Maine</t>
  </si>
  <si>
    <t xml:space="preserve">López </t>
  </si>
  <si>
    <t>https://www.sistemas.chiapas.gob.mx/TransparenciaV3/Descargas/DescargarArchivo/?idArchivo=277421&amp;tipoArchivo=1</t>
  </si>
  <si>
    <t xml:space="preserve">Itzel Anahí </t>
  </si>
  <si>
    <t>https://www.sistemas.chiapas.gob.mx/TransparenciaV3/Descargas/DescargarArchivo/?idArchivo=277422&amp;tipoArchivo=1</t>
  </si>
  <si>
    <t>https://www.sistemas.chiapas.gob.mx/TransparenciaV3/Descargas/DescargarArchivo/?idArchivo=277423&amp;tipoArchivo=1</t>
  </si>
  <si>
    <t>https://www.sistemas.chiapas.gob.mx/TransparenciaV3/Descargas/DescargarArchivo/?idArchivo=277424&amp;tipoArchivo=1</t>
  </si>
  <si>
    <t xml:space="preserve">María del Pilar </t>
  </si>
  <si>
    <t>Castellanos</t>
  </si>
  <si>
    <t>https://www.sistemas.chiapas.gob.mx/TransparenciaV3/Descargas/DescargarArchivo/?idArchivo=277425&amp;tipoArchivo=1</t>
  </si>
  <si>
    <t>https://www.sistemas.chiapas.gob.mx/TransparenciaV3/Descargas/DescargarArchivo/?idArchivo=277426&amp;tipoArchivo=1</t>
  </si>
  <si>
    <t xml:space="preserve">Pablo Enrique </t>
  </si>
  <si>
    <t>Clemente</t>
  </si>
  <si>
    <t>https://www.sistemas.chiapas.gob.mx/TransparenciaV3/Descargas/DescargarArchivo/?idArchivo=277427&amp;tipoArchivo=1</t>
  </si>
  <si>
    <t xml:space="preserve">Cesar </t>
  </si>
  <si>
    <t>Triana</t>
  </si>
  <si>
    <t>Ramírez</t>
  </si>
  <si>
    <t>https://www.sistemas.chiapas.gob.mx/TransparenciaV3/Descargas/DescargarArchivo/?idArchivo=277428&amp;tipoArchivo=1</t>
  </si>
  <si>
    <t>https://www.sistemas.chiapas.gob.mx/TransparenciaV3/Descargas/DescargarArchivo/?idArchivo=277429&amp;tipoArchivo=1</t>
  </si>
  <si>
    <t>Eder Armando</t>
  </si>
  <si>
    <t xml:space="preserve">Caballero </t>
  </si>
  <si>
    <t>Moreno</t>
  </si>
  <si>
    <t>https://www.sistemas.chiapas.gob.mx/TransparenciaV3/Descargas/DescargarArchivo/?idArchivo=277430&amp;tipoArchivo=1</t>
  </si>
  <si>
    <t xml:space="preserve">Roberto </t>
  </si>
  <si>
    <t>Bonifaz</t>
  </si>
  <si>
    <t>Alfonzo</t>
  </si>
  <si>
    <t>https://www.sistemas.chiapas.gob.mx/TransparenciaV3/Descargas/DescargarArchivo/?idArchivo=277431&amp;tipoArchivo=1</t>
  </si>
  <si>
    <t>Guillermo  Alberto</t>
  </si>
  <si>
    <t>Zenteno</t>
  </si>
  <si>
    <t>https://www.sistemas.chiapas.gob.mx/TransparenciaV3/Descargas/DescargarArchivo/?idArchivo=277432&amp;tipoArchivo=1</t>
  </si>
  <si>
    <t>https://www.sistemas.chiapas.gob.mx/TransparenciaV3/Descargas/DescargarArchivo/?idArchivo=277433&amp;tipoArchivo=1</t>
  </si>
  <si>
    <t>https://www.sistemas.chiapas.gob.mx/TransparenciaV3/Descargas/DescargarArchivo/?idArchivo=277434&amp;tipoArchivo=1</t>
  </si>
  <si>
    <t>4/4</t>
  </si>
  <si>
    <t>https://www.sistemas.chiapas.gob.mx/TransparenciaV3/Descargas/DescargarArchivo/?idArchivo=277435&amp;tipoArchivo=1</t>
  </si>
  <si>
    <t>Leonardo Antonio</t>
  </si>
  <si>
    <t xml:space="preserve">Hernández </t>
  </si>
  <si>
    <t>Villarreal</t>
  </si>
  <si>
    <t>https://www.sistemas.chiapas.gob.mx/TransparenciaV3/Descargas/DescargarArchivo/?idArchivo=277436&amp;tipoArchivo=1</t>
  </si>
  <si>
    <t>https://www.sistemas.chiapas.gob.mx/TransparenciaV3/Descargas/DescargarArchivo/?idArchivo=277440&amp;tipoArchivo=1</t>
  </si>
  <si>
    <t>https://www.sistemas.chiapas.gob.mx/TransparenciaV3/Descargas/DescargarArchivo/?idArchivo=277441&amp;tipoArchivo=1</t>
  </si>
  <si>
    <t>Ana Lucia</t>
  </si>
  <si>
    <t>Hill</t>
  </si>
  <si>
    <t>Mayoral</t>
  </si>
  <si>
    <t>https://www.sistemas.chiapas.gob.mx/TransparenciaV3/Descargas/DescargarArchivo/?idArchivo=277445&amp;tipoArchivo=1</t>
  </si>
  <si>
    <t>Luis Alejandro</t>
  </si>
  <si>
    <t>Esquinca</t>
  </si>
  <si>
    <t>Barrios</t>
  </si>
  <si>
    <t>https://www.sistemas.chiapas.gob.mx/TransparenciaV3/Descargas/DescargarArchivo/?idArchivo=277448&amp;tipoArchivo=1</t>
  </si>
  <si>
    <t>https://www.sistemas.chiapas.gob.mx/TransparenciaV3/Descargas/DescargarArchivo/?idArchivo=277450&amp;tipoArchivo=1</t>
  </si>
  <si>
    <t>Maria Fernanda</t>
  </si>
  <si>
    <t>Escandon</t>
  </si>
  <si>
    <t>https://www.sistemas.chiapas.gob.mx/TransparenciaV3/Descargas/DescargarArchivo/?idArchivo=277451&amp;tipoArchivo=1</t>
  </si>
  <si>
    <t xml:space="preserve">Rene </t>
  </si>
  <si>
    <t>Santiago</t>
  </si>
  <si>
    <t>https://www.sistemas.chiapas.gob.mx/TransparenciaV3/Descargas/DescargarArchivo/?idArchivo=277452&amp;tipoArchivo=1</t>
  </si>
  <si>
    <t>MIGUEL</t>
  </si>
  <si>
    <t>SANTIAGO</t>
  </si>
  <si>
    <t>AVENDAÑO</t>
  </si>
  <si>
    <t>SAAM660929BU9</t>
  </si>
  <si>
    <t>https://www.sistemas.chiapas.gob.mx/TransparenciaV3/Descargas/DescargarArchivo/?idArchivo=277995&amp;tipoArchivo=1</t>
  </si>
  <si>
    <t>SERVICIOS INTEGRALES DE MANTENIMIENTO DE AERONAVES DE ALA ROTATIVA</t>
  </si>
  <si>
    <t>Ninguan</t>
  </si>
  <si>
    <t>ÁREA DE RECURSOS FINANCIEROS Y CONTABILIDAD - ÁREA DE RECURSOS HUMANOS</t>
  </si>
  <si>
    <t>Sin observaciones</t>
  </si>
  <si>
    <t>CHRISTIAN DE JESUS</t>
  </si>
  <si>
    <t>RIOS</t>
  </si>
  <si>
    <t>CABRERA</t>
  </si>
  <si>
    <t>RICC920926TU8</t>
  </si>
  <si>
    <t>https://www.sistemas.chiapas.gob.mx/TransparenciaV3/Descargas/DescargarArchivo/?idArchivo=277996&amp;tipoArchivo=1</t>
  </si>
  <si>
    <t>SERVICIOS INTEGRALES DE COPILOTO DE AERONAVE DE ALA ROTATIVA</t>
  </si>
  <si>
    <t>RIGOBERTO</t>
  </si>
  <si>
    <t>GARCIA</t>
  </si>
  <si>
    <t>HERNANDEZ</t>
  </si>
  <si>
    <t>GAHR8202031M3</t>
  </si>
  <si>
    <t>https://www.sistemas.chiapas.gob.mx/TransparenciaV3/Descargas/DescargarArchivo/?idArchivo=277997&amp;tipoArchivo=1</t>
  </si>
  <si>
    <t>SERVICIO INTEGRAL DE APOYO EN EL MANEJO AEREO PREHOSPITALARIO DE PACIENTES CRITICOS</t>
  </si>
  <si>
    <t>EDUARDO</t>
  </si>
  <si>
    <t>MARTINEZ</t>
  </si>
  <si>
    <t>JAIMES</t>
  </si>
  <si>
    <t>MAJE590412UWA</t>
  </si>
  <si>
    <t>https://www.sistemas.chiapas.gob.mx/TransparenciaV3/Descargas/DescargarArchivo/?idArchivo=278042&amp;tipoArchivo=1</t>
  </si>
  <si>
    <t>SERVICIOS PROFESIONALES COMO ENLACE INSTITUCIONAL CON DEPENDENCIAS</t>
  </si>
  <si>
    <t>HORACIO</t>
  </si>
  <si>
    <t>RAMOS</t>
  </si>
  <si>
    <t>RUIZ</t>
  </si>
  <si>
    <t>RARH8504242DA</t>
  </si>
  <si>
    <t>https://www.sistemas.chiapas.gob.mx/TransparenciaV3/Descargas/DescargarArchivo/?idArchivo=277998&amp;tipoArchivo=1</t>
  </si>
  <si>
    <t>SERVICIO DE COORDINACION ESTRATEGICA DE ATENCION A EMERGENCIAS</t>
  </si>
  <si>
    <t>LUIS IGNACIO</t>
  </si>
  <si>
    <t>RAMIREZ</t>
  </si>
  <si>
    <t>JIMENEZ</t>
  </si>
  <si>
    <t>RAJL700810EF9</t>
  </si>
  <si>
    <t>https://www.sistemas.chiapas.gob.mx/TransparenciaV3/Descargas/DescargarArchivo/?idArchivo=277999&amp;tipoArchivo=1</t>
  </si>
  <si>
    <t>SERVICIOS DE POGRAMACION Y MANTENIMIENTO DE AERONAVES</t>
  </si>
  <si>
    <t>CARLOS ARTURO</t>
  </si>
  <si>
    <t>DIAZ</t>
  </si>
  <si>
    <t>JIDC910528SZA</t>
  </si>
  <si>
    <t>https://www.sistemas.chiapas.gob.mx/TransparenciaV3/Descargas/DescargarArchivo/?idArchivo=278000&amp;tipoArchivo=1</t>
  </si>
  <si>
    <t>SERVICIOS INTEGRALES DE ENLACE ADMI DEL CENTRO DE FORMACION</t>
  </si>
  <si>
    <t xml:space="preserve">AGUILAR </t>
  </si>
  <si>
    <t>MORENO</t>
  </si>
  <si>
    <t>AUMM600101QK6</t>
  </si>
  <si>
    <t>https://www.sistemas.chiapas.gob.mx/TransparenciaV3/Descargas/DescargarArchivo/?idArchivo=278001&amp;tipoArchivo=1</t>
  </si>
  <si>
    <t>SERVICIOS INTEGRALES DE PILOTO DE AERONAVE DE ALA ROTATIVA</t>
  </si>
  <si>
    <t>HECTOR</t>
  </si>
  <si>
    <t>GUERRERO</t>
  </si>
  <si>
    <t>RAGH6111269F5</t>
  </si>
  <si>
    <t>https://www.sistemas.chiapas.gob.mx/TransparenciaV3/Descargas/DescargarArchivo/?idArchivo=278002&amp;tipoArchivo=1</t>
  </si>
  <si>
    <t>NUBIA</t>
  </si>
  <si>
    <t>ALVAREZ</t>
  </si>
  <si>
    <t>DIAN830831TU5</t>
  </si>
  <si>
    <t>https://www.sistemas.chiapas.gob.mx/TransparenciaV3/Descargas/DescargarArchivo/?idArchivo=278003&amp;tipoArchivo=1</t>
  </si>
  <si>
    <t>SERVICIOS INTEGRALES DE ORGANIZACIÓN Y GESTION DE ASUNTOS ESTRATEGICOS</t>
  </si>
  <si>
    <t>HECTOR HUGO</t>
  </si>
  <si>
    <t>REYES</t>
  </si>
  <si>
    <t>DE LA VEGA</t>
  </si>
  <si>
    <t>REVH850721A29</t>
  </si>
  <si>
    <t>https://www.sistemas.chiapas.gob.mx/TransparenciaV3/Descargas/DescargarArchivo/?idArchivo=278004&amp;tipoArchivo=1</t>
  </si>
  <si>
    <t>SERVICIOS INTEGRALES DE COORDINACION DE TRASLADO Y RESCATE</t>
  </si>
  <si>
    <t>DULCE GUADALUPE</t>
  </si>
  <si>
    <t>SANCHEZ</t>
  </si>
  <si>
    <t>SALAS</t>
  </si>
  <si>
    <t>SASD000912HU7</t>
  </si>
  <si>
    <t>https://www.sistemas.chiapas.gob.mx/TransparenciaV3/Descargas/DescargarArchivo/?idArchivo=278005&amp;tipoArchivo=1</t>
  </si>
  <si>
    <t>SERVICIOS PROFESIONALES DE RECEPCION CONTROL Y SEGUIMIENTO DE INFORMACION DE COMITES</t>
  </si>
  <si>
    <t xml:space="preserve">Martha Alejandra </t>
  </si>
  <si>
    <t xml:space="preserve">Fonseca </t>
  </si>
  <si>
    <t>Solis</t>
  </si>
  <si>
    <t>No Aplica</t>
  </si>
  <si>
    <t>https://www.sistemas.chiapas.gob.mx/TransparenciaV3/Descargas/DescargarArchivo/?idArchivo=278018&amp;tipoArchivo=1</t>
  </si>
  <si>
    <t>a)	Control de seguimiento de los avances de las inspecciones realizadas a los establecimientos de Riesgo Alto y Muy Alto del Estado de Chiapas (Depósitos vehiculares - Centros Turísticos - Desazolves de afluentes Zona Norte, Istmo Costa y Soconusco)
b)	Apoyo a las inspecciones de establecimientos de Riesgo Alto y Muy Alto del Estado de Chiapas (Depósitos vehiculares - Centros Turísticos - Desazolves de afluentes Zona Norte, Istmo Costa y Soconusco)
c)	Actualización de información del seguimiento de actividades diarias de analistas
d)	Elaboración de Oficios Dictámenes de acuerdo a los criterios y procedimientos establecidos
e)	Funciones administrativas, requisiciones de compra o servicio, orden de compra o servicios
Elaboración de recorridos y bitácora de combustible semanal para los vehiculos de transporte de la Dirección
g)	Apoyo de seguimiento de control de documentos ingresados a la Dirección
h)	Entregar al "El INSTITUTO” un reporte quincenal de las acciones realizadas.
i)		Estar disponible para consultas derivadas de las situaciones que se presenten en cada caso específico de solicitado por el Instituto</t>
  </si>
  <si>
    <t>Isaias Edwin</t>
  </si>
  <si>
    <t>Lopez</t>
  </si>
  <si>
    <t>https://www.sistemas.chiapas.gob.mx/TransparenciaV3/Descargas/DescargarArchivo/?idArchivo=278019&amp;tipoArchivo=1</t>
  </si>
  <si>
    <t>•	Inspección a los establecimientos de Riesgo Alto y Muy Alto. (Depósitos vehiculares, Centros turísticos, Desazolve de afluentes zona Norte, Istmo-costa y Soconusco).
•	Apoyo a las inspecciones a los establecimientos de Riesgo Alto y Muy Alto. (Depósitos vehiculares, Centros turísticos, Desazolve de afluentes zona Norte, Istmo- costa y Soconusco).
•	Actualización de información del seguimiento de actividades diarias de los analistas.
•	Elaboración de oficios dictámenes de riesgo.
•	Apoyo de seguimiento de control de documentos ingresados.
•	Entregar a “EL INSTITUTO” un reporte quincenal de las acciones realizadas.
•	Estar disponible para consultas derivadas de las situaciones que se presenten en cada caso específico de solicitado por el instituto.</t>
  </si>
  <si>
    <t xml:space="preserve">Roman De Jesus </t>
  </si>
  <si>
    <t xml:space="preserve">Velazquez </t>
  </si>
  <si>
    <t>https://www.sistemas.chiapas.gob.mx/TransparenciaV3/Descargas/DescargarArchivo/?idArchivo=278020&amp;tipoArchivo=1</t>
  </si>
  <si>
    <t>Elaboración de mapas, ubicación de incendios de últimas 24 hrs
Análisis de afectación, fuerza de tarea, número de incendios 
Verificación de puntos de calor
Seguimiento a actividades de prevención de incendios
Corroborar y verificar las coordenadas de los incendios 
Compartir, almacenar y corroborar información de enlaces institucionales
Enlaces institucional con dependencias
Elaboración de cartografía de cualquier temática
Colaboración con el Grupo Técnico Operativo GTO
Complementar información para mayor análisis
Reportar incendios al GTO y al Centro de Monitoreo
Elaboración de presentaciones ejecutivas (Directivos, incendios, programas especiales)
Asistencias y participación en reuniones
Entregar al Instituto un reporte quincenal de las acciones realizadas
Estar disponibles para consultas derivadas de las situaciones que se presenten  cada caso especifico de solicitado por el Instituto</t>
  </si>
  <si>
    <t xml:space="preserve">Veronica Natividad </t>
  </si>
  <si>
    <t xml:space="preserve">Ramos </t>
  </si>
  <si>
    <t>https://www.sistemas.chiapas.gob.mx/TransparenciaV3/Descargas/DescargarArchivo/?idArchivo=278021&amp;tipoArchivo=1</t>
  </si>
  <si>
    <t>Analisis de datos comparativos de Incendios
Elaboración de graficas comparativas semanales de incendios
Reporte estadistico semanal, mensual y anual de Incendios
Analisis de bases de datos de incendios Forestales, de pastizales y urbanos
Verificación de información de incendios registrada en el sistema integral de PC
Elaboración de presentaciones con información referente a incendios
Presentación de incendios para directivos
Seguimiento a actividades de prevención de incendios
Elaboración de bases de datos con acciones de prevención de incendios
realizados
Elaboración de la estrategia de Prevención y Combate de Incendios
Asistencia a eventos
Evaluación y análisis de daños por incendios forestales y de pastizal
Apoyo a las unidades Internas de Protección Civil
Entregar al "'El INSTITUTO" un reporte quincenal de las acciones realizadas
Estar disponible para consultas derivadas de las situaciones que se presenten
en cada caso específico de solicitado por el Instituto</t>
  </si>
  <si>
    <t xml:space="preserve">Didier Moxiel </t>
  </si>
  <si>
    <t>Diaz</t>
  </si>
  <si>
    <t xml:space="preserve"> Lopez</t>
  </si>
  <si>
    <t>https://www.sistemas.chiapas.gob.mx/TransparenciaV3/Descargas/DescargarArchivo/?idArchivo=278022&amp;tipoArchivo=1</t>
  </si>
  <si>
    <t>a) Operación de máquina de ensayo universal para pruebas de resistencia de materiales.
b) Elaboración de Manual para la fabricación de bloques de concreto artesanal Registro de Manual para Estándar de c)Competencia para la acreditación ante CONOCER
d) Registro de procedimiento de laboratorio para obtención de resistencia a compresión ante EMA
e) Capacitación a las empresas bloqueras para la elaboración de blocks conforme al manual elaborado
Estudios especializados con Georadar y Panda
Realización de Tomografías con Resistivimetro
Tramites administrativos
Entregar al "EI INSTITUTO" un reporte quincenal de los avances.
Estar disponible para consultas derivadas de las situaciones que se presenten en cada caso específico de Inspección a Inmuebles.</t>
  </si>
  <si>
    <t xml:space="preserve">Cesar Andrey </t>
  </si>
  <si>
    <t xml:space="preserve">Torrez </t>
  </si>
  <si>
    <t>Ovando</t>
  </si>
  <si>
    <t>https://www.sistemas.chiapas.gob.mx/TransparenciaV3/Descargas/DescargarArchivo/?idArchivo=278023&amp;tipoArchivo=1</t>
  </si>
  <si>
    <t>a)Operación de maquina de ensayo universal para pruebas de resistencia de materiales.
b)Elaboración de cartografía (Mapas de identificación y análisis de riesgos)
c)Estudios especializados con vuelos de DRON
d)Elaboración de Proyectos FOGIRD
e)Manejo de vehículos oficiales para traslado de personal
Trámites administrativos
Elaboración de boletines preventivos
Fotogrametría
Impartición de clases en la ENAPROC
Instalaciones de Estaciones Meteorológicas Automáticas en el Estado
Entregar al "EI INSTITUTO" un reporte quincenal de las acciones realizadas. Estar disponible para consultas derivadas de las situaciones que se presenten en cada caso específico de solicitado por el Instituto</t>
  </si>
  <si>
    <t xml:space="preserve">Selene Berenice </t>
  </si>
  <si>
    <t xml:space="preserve">Grajales </t>
  </si>
  <si>
    <t>Hernandez</t>
  </si>
  <si>
    <t>https://www.sistemas.chiapas.gob.mx/TransparenciaV3/Descargas/DescargarArchivo/?idArchivo=278024&amp;tipoArchivo=1</t>
  </si>
  <si>
    <t>a) FACTURACION DE LA VALIDACION DE PROGRAMAS INTERNOS DE PROTECCION CIVIL. b) REPORTE SEMANALES DE LOS INGRESOS. c) REPORTE SEMANALES DE LO FACTURADO. d) REVISION Y VALIDACION DE LOS DIFERENTES GASTOS DE INGRESOS PROPIOS. e) CONCILIACIONES BANCARIAS MENSUALES DE LAS CUENTAS DE INGRESOS Y EGRESOS. f) REPORTES SEMANALES DE LOS EGRESOS. g) ARCHIVO Y CONTROL DE LAS PÓLIZAS DE CHEQUE CON LA DOCUMENTACIÓN CORRESPONDIENTE. CALCULO DE LAS RETENCIONES DEL ISR MENSUALES A PAGAR. h) CLASIFICACIÓN POR PARTIDA PRESUPUESTARIA DE LAS PÓLIZAS DE CHEQUE. i) ELABORACIÓN DE MEMORIAS DE CÁLCULO, TARJETAS INFORMATIVAS Y OFICIOS PRESUPUESTALES MENSUALES. j) TRAMITES EN LA SECRETARIA DE HACIENDA PARA AUTORIZACIÓN DE PRESUPUESTOS MENSUALES DE LOS INGRESOS PROPIOS. k) REGISTRO EN EL SISTEMA INTEGRAL HACENDARIO ESTATAL DE LAS AMPLIACIONES MENSUALES DE LOS INGRESOS PROPIOS. l) REGISTRO MENSUAL EN EL SISTEMA INTEGRAL HACENDARIO ESTATAL DE LAS PÓLIZAS DE CHEQUES EN LAS CUATRO FASES CORRESPONDIENTES (COMPROMETIDO, DEVENGADO, EJERCIDO, PAGADO). m) REVISIÓN Y TRAMITE DE LOS DIFERENTES VIÁTICOS CORRESPONDIENTES A LOS INGRESOS PROPIOS. n) RECEPCIÓN Y CAPTURA DE LOS DIFERENTES TRAMITES DE LA DIRECCIÓN DE IDENTIFICACIÓN Y ANÁLISIS DE RIESGO.  o) GESTIÓN DE LOS TRAMITES DE PAGO DE LA DIRECCIÓN DE IDENTIFICACIÓN Y ANÁLISIS DE RIESGO. p) ENTREGA DE CHEQUES DE LOS DIFERENTES PAGOS A PROVEEDORES Y PRESTADORES DE SERVICIO. q) REGULARIZACIÓN Y APOYO EN LA CERTIFICACIÓN DE LAS OBSERVACIONES EMITIDAS POR LAS AUDITORÍAS REALIZADAS A LOS INGRESOS PROPIOS DE LA DIRECCIÓN DE IDENTIFICACIÓN Y ANÁLISIS DE RIESGO. r) ACTIVIDADES EXTRAS. s) ENTREGAR AL INSTITUTO PARA LA GESTION INTEGRAL DE RIESGOS DE DESASTRES DEL ESTADO DE CHIAPAS UN REPORTE QUINCENAL DE LOS AVANCES.</t>
  </si>
  <si>
    <t xml:space="preserve">Citlaly Guadalupe </t>
  </si>
  <si>
    <t xml:space="preserve">Morales </t>
  </si>
  <si>
    <t>Rubio</t>
  </si>
  <si>
    <t>https://www.sistemas.chiapas.gob.mx/TransparenciaV3/Descargas/DescargarArchivo/?idArchivo=278025&amp;tipoArchivo=1</t>
  </si>
  <si>
    <t xml:space="preserve">Emmanuel Belisario De Jesus </t>
  </si>
  <si>
    <t xml:space="preserve">Palacios </t>
  </si>
  <si>
    <t>Dahmlow</t>
  </si>
  <si>
    <t>https://www.sistemas.chiapas.gob.mx/TransparenciaV3/Descargas/DescargarArchivo/?idArchivo=278026&amp;tipoArchivo=1</t>
  </si>
  <si>
    <t>a) SUPERVISAR LA CONTINUIDAD DE LOS TRABAJOS DEL PROYECTO DE REDUCCION DE RIESGOS EN EL USO, CONSERVACION Y APROVECHAMIENTO DE LOS RECURSOS HIDRICOS EN EL ESTADO DE CHIAPAS. b) REALIZAR LOS RECORRIDOS DE CAMPO NECESARIOS PARA LA INTEGRACION DE LA INFORMACION PARA LOS FINES DEL PROYECTO. c) PARTICIPAR EN LA REUNIONES DE TRABAJO EN EL TEMA DE LA REDUCCION DE RIESGOS DEL USO, CONSERVACION Y APROVECHAMIENTO DE LOS RECURSOS HIDRICOS DEL ESTADO CUANDO EL INSTITUTO ASI LO DETERMINE. d) ENTREGAR AL INSTITUTO PARA LA GESTION INTEGRAL DE RIESGOS DE DESASTRES DEL ESTADO DE CHIAPAS UN REPORTE MENSUAL DE LAS ACCIONES REALIZADAS. e) ESTAR DISPONIBLE PARA CONSULTAS DERIVADAS DE LAS SITUACIONES QUE SE PRESENTAN EN CADA CASO ESPECIFICO SOLICITADO POR EL INSTITUTO</t>
  </si>
  <si>
    <t xml:space="preserve">Alberto </t>
  </si>
  <si>
    <t xml:space="preserve">Gonzalez </t>
  </si>
  <si>
    <t>https://www.sistemas.chiapas.gob.mx/TransparenciaV3/Descargas/DescargarArchivo/?idArchivo=278027&amp;tipoArchivo=1</t>
  </si>
  <si>
    <t>a) GESTIONAR LA INFORMACION NECESARIA PARA FORMULAR EL DECRETO QUE MODIFIQUE LA LEY DE AGUA DEL ESTADO DE CHIAPAS A FIN DE QUE EL INSTITUTO ESTATAL DEL AGUA SEA SECTORIZADO A LA SECRETARIA DE PROTECCION CIVIL CON EL PROPOSITO DE PROMOVER EL APROVECHAMIENTO SUSTENTABLE Y LA REDUCCION DE RIESGOS DE LOS RECURSOS HIDRAULICOS DEL ESTADO. b) ENTREGAR AL INSTITUTO PARA LA GESTION INTEGRAL DE RIESGOS DE DESASTRES DEL ESTADO DE CHIAPAS UN REPORTE MENSUAL DE LAS ACCIONES REALIZADAS. c) ESTAR DISPONIBLE PARA CONSULTAS DERIVADAS DE LAS SITUACIONES QUE SE PRESENTAN EN CADA CASO ESPECIFICO DE INSPECCION A INMUEBLES.</t>
  </si>
  <si>
    <t>Jesus Eduardo</t>
  </si>
  <si>
    <t>Ventura</t>
  </si>
  <si>
    <t>https://www.sistemas.chiapas.gob.mx/TransparenciaV3/Descargas/DescargarArchivo/?idArchivo=278028&amp;tipoArchivo=1</t>
  </si>
  <si>
    <t>a) Buscar establecer y mantener enlace con funcionarios públicos para la organización y convenio del Departamento de Eventos Socio-Organizativo en beneficio de la operatividad de "PROTECCIÓN CIVIL".
b) Manejo de archivo y oficios jurídicos en relación a las validaciones de pago de los municipios en el Estado de Chiapas.
c) Entregar al INSTITUTO PARA LA GESTION DE RIESGOS DE DESASTRES DEL ESTADO DE CHIAPAS un reporte mensual de los avances.
d) Estar disponible para las actividades en campo del Departamento de eventos
Socio-Organizativos.
e) Otras actividades profesionales indicadas por el titular de "PROTECCIÓN
CIVIL" dentro y fuera del Estado de Chiapas.</t>
  </si>
  <si>
    <t xml:space="preserve">Karla Yunuem </t>
  </si>
  <si>
    <t>https://www.sistemas.chiapas.gob.mx/TransparenciaV3/Descargas/DescargarArchivo/?idArchivo=278029&amp;tipoArchivo=1</t>
  </si>
  <si>
    <t>Ismael Alejandro</t>
  </si>
  <si>
    <t>Figueroa</t>
  </si>
  <si>
    <t>https://www.sistemas.chiapas.gob.mx/TransparenciaV3/Descargas/DescargarArchivo/?idArchivo=278030&amp;tipoArchivo=1</t>
  </si>
  <si>
    <t>Eray Waldir</t>
  </si>
  <si>
    <t>https://www.sistemas.chiapas.gob.mx/TransparenciaV3/Descargas/DescargarArchivo/?idArchivo=278031&amp;tipoArchivo=1</t>
  </si>
  <si>
    <t>SARA</t>
  </si>
  <si>
    <t>SEBASTIANA</t>
  </si>
  <si>
    <t>DOMINGO</t>
  </si>
  <si>
    <t>SEDS960320114</t>
  </si>
  <si>
    <t>https://www.sistemas.chiapas.gob.mx/TransparenciaV3/Descargas/DescargarArchivo/?idArchivo=278032&amp;tipoArchivo=1</t>
  </si>
  <si>
    <t>SERVICIOS PROFESIONALES ADMINISTRATIVO</t>
  </si>
  <si>
    <t>AURA</t>
  </si>
  <si>
    <t>VERONICA</t>
  </si>
  <si>
    <t>SANCHEZ  RIOS</t>
  </si>
  <si>
    <t>SARA7307111K7</t>
  </si>
  <si>
    <t>https://www.sistemas.chiapas.gob.mx/TransparenciaV3/Descargas/DescargarArchivo/?idArchivo=278033&amp;tipoArchivo=1</t>
  </si>
  <si>
    <t>SERVICIOS PROFESIONALES POR ASESIRIA ADMINISTRATIVA</t>
  </si>
  <si>
    <t xml:space="preserve">EDGAR RICARDO </t>
  </si>
  <si>
    <t>MORGA</t>
  </si>
  <si>
    <t>LOPEZ</t>
  </si>
  <si>
    <t>MOLE680705FZ0</t>
  </si>
  <si>
    <t>https://www.sistemas.chiapas.gob.mx/TransparenciaV3/Descargas/DescargarArchivo/?idArchivo=278034&amp;tipoArchivo=1</t>
  </si>
  <si>
    <t>SERVICIOS PROFESIONALES ACADEMICAS EN LA IMPARTICION DE CLASES</t>
  </si>
  <si>
    <t>JULIO</t>
  </si>
  <si>
    <t>RODRIGUEZ VILLATORO</t>
  </si>
  <si>
    <t>R0VJ78111801J6</t>
  </si>
  <si>
    <t>https://www.sistemas.chiapas.gob.mx/TransparenciaV3/Descargas/DescargarArchivo/?idArchivo=278035&amp;tipoArchivo=1</t>
  </si>
  <si>
    <t>PRESTACION DE SERVICIOS PROFESIONALES ADMINISTRATIVOS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</si>
</sst>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14" fontId="0" fillId="0" borderId="0" xfId="0" applyNumberFormat="1" applyAlignment="1">
      <alignment horizontal="center" wrapText="1"/>
    </xf>
    <xf numFmtId="0" fontId="0" fillId="0" borderId="0" xfId="0" applyAlignment="1">
      <alignment horizontal="center" wrapText="1"/>
    </xf>
    <xf numFmtId="0" fontId="0" fillId="4" borderId="0" xfId="0" applyFill="1" applyAlignment="1">
      <alignment wrapText="1"/>
    </xf>
    <xf numFmtId="49" fontId="0" fillId="0" borderId="0" xfId="0" applyNumberFormat="1" applyAlignment="1">
      <alignment horizontal="center" wrapText="1"/>
    </xf>
    <xf numFmtId="0" fontId="3" fillId="0" borderId="0" xfId="1"/>
    <xf numFmtId="2" fontId="0" fillId="0" borderId="0" xfId="0" applyNumberFormat="1" applyAlignment="1">
      <alignment horizontal="center" wrapText="1"/>
    </xf>
    <xf numFmtId="2" fontId="0" fillId="4" borderId="0" xfId="0" applyNumberFormat="1" applyFill="1" applyAlignment="1">
      <alignment horizontal="center" wrapText="1"/>
    </xf>
    <xf numFmtId="0" fontId="3" fillId="0" borderId="0" xfId="1" applyBorder="1" applyAlignment="1">
      <alignment horizontal="center" vertical="center"/>
    </xf>
    <xf numFmtId="14" fontId="0" fillId="0" borderId="0" xfId="0" applyNumberFormat="1" applyAlignment="1">
      <alignment wrapText="1"/>
    </xf>
    <xf numFmtId="0" fontId="0" fillId="0" borderId="0" xfId="0" applyAlignment="1">
      <alignment horizontal="justify" wrapText="1"/>
    </xf>
    <xf numFmtId="0" fontId="0" fillId="0" borderId="0" xfId="0" applyAlignment="1">
      <alignment horizontal="center"/>
    </xf>
    <xf numFmtId="14" fontId="0" fillId="0" borderId="0" xfId="0" applyNumberFormat="1" applyAlignment="1">
      <alignment horizontal="center"/>
    </xf>
    <xf numFmtId="0" fontId="0" fillId="4" borderId="0" xfId="0" applyFill="1" applyBorder="1" applyAlignment="1">
      <alignment horizontal="center"/>
    </xf>
    <xf numFmtId="0" fontId="0" fillId="4" borderId="0" xfId="0" applyFill="1"/>
    <xf numFmtId="0" fontId="3" fillId="4" borderId="0" xfId="1" applyFill="1"/>
    <xf numFmtId="14" fontId="0" fillId="4" borderId="0" xfId="0" applyNumberFormat="1" applyFill="1" applyAlignment="1">
      <alignment horizontal="center"/>
    </xf>
    <xf numFmtId="0" fontId="0" fillId="4" borderId="0" xfId="0" applyFill="1" applyAlignment="1">
      <alignment horizontal="center"/>
    </xf>
    <xf numFmtId="0" fontId="3" fillId="4" borderId="0" xfId="1" applyFill="1" applyBorder="1" applyAlignment="1">
      <alignment horizontal="center" vertical="center"/>
    </xf>
    <xf numFmtId="14" fontId="0" fillId="4" borderId="0" xfId="0" applyNumberFormat="1" applyFill="1" applyAlignment="1">
      <alignment wrapText="1"/>
    </xf>
    <xf numFmtId="0" fontId="0" fillId="4" borderId="0" xfId="0" applyFill="1" applyAlignment="1">
      <alignment horizontal="justify"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78024&amp;tipoArchivo=1" TargetMode="External"/><Relationship Id="rId21" Type="http://schemas.openxmlformats.org/officeDocument/2006/relationships/hyperlink" Target="https://www.sistemas.chiapas.gob.mx/TransparenciaV3/Descargas/DescargarArchivo/?idArchivo=277359&amp;tipoArchivo=1" TargetMode="External"/><Relationship Id="rId42" Type="http://schemas.openxmlformats.org/officeDocument/2006/relationships/hyperlink" Target="https://www.sistemas.chiapas.gob.mx/TransparenciaV3/Descargas/DescargarArchivo/?idArchivo=277383&amp;tipoArchivo=1" TargetMode="External"/><Relationship Id="rId47" Type="http://schemas.openxmlformats.org/officeDocument/2006/relationships/hyperlink" Target="https://www.sistemas.chiapas.gob.mx/TransparenciaV3/Descargas/DescargarArchivo/?idArchivo=277389&amp;tipoArchivo=1" TargetMode="External"/><Relationship Id="rId63" Type="http://schemas.openxmlformats.org/officeDocument/2006/relationships/hyperlink" Target="https://www.sistemas.chiapas.gob.mx/TransparenciaV3/Descargas/DescargarArchivo/?idArchivo=277413&amp;tipoArchivo=1" TargetMode="External"/><Relationship Id="rId68" Type="http://schemas.openxmlformats.org/officeDocument/2006/relationships/hyperlink" Target="https://www.sistemas.chiapas.gob.mx/TransparenciaV3/Descargas/DescargarArchivo/?idArchivo=277418&amp;tipoArchivo=1" TargetMode="External"/><Relationship Id="rId84" Type="http://schemas.openxmlformats.org/officeDocument/2006/relationships/hyperlink" Target="https://www.sistemas.chiapas.gob.mx/TransparenciaV3/Descargas/DescargarArchivo/?idArchivo=277434&amp;tipoArchivo=1" TargetMode="External"/><Relationship Id="rId89" Type="http://schemas.openxmlformats.org/officeDocument/2006/relationships/hyperlink" Target="https://www.sistemas.chiapas.gob.mx/TransparenciaV3/Descargas/DescargarArchivo/?idArchivo=277441&amp;tipoArchivo=1" TargetMode="External"/><Relationship Id="rId112" Type="http://schemas.openxmlformats.org/officeDocument/2006/relationships/hyperlink" Target="https://www.sistemas.chiapas.gob.mx/TransparenciaV3/Descargas/DescargarArchivo/?idArchivo=278019&amp;tipoArchivo=1" TargetMode="External"/><Relationship Id="rId16" Type="http://schemas.openxmlformats.org/officeDocument/2006/relationships/hyperlink" Target="https://www.sistemas.chiapas.gob.mx/TransparenciaV3/Descargas/DescargarArchivo/?idArchivo=277353&amp;tipoArchivo=1" TargetMode="External"/><Relationship Id="rId107" Type="http://schemas.openxmlformats.org/officeDocument/2006/relationships/hyperlink" Target="https://www.sistemas.chiapas.gob.mx/TransparenciaV3/Descargas/DescargarArchivo/?idArchivo=278002&amp;tipoArchivo=1" TargetMode="External"/><Relationship Id="rId11" Type="http://schemas.openxmlformats.org/officeDocument/2006/relationships/hyperlink" Target="https://www.sistemas.chiapas.gob.mx/TransparenciaV3/Descargas/DescargarArchivo/?idArchivo=277348&amp;tipoArchivo=1" TargetMode="External"/><Relationship Id="rId32" Type="http://schemas.openxmlformats.org/officeDocument/2006/relationships/hyperlink" Target="https://www.sistemas.chiapas.gob.mx/TransparenciaV3/Descargas/DescargarArchivo/?idArchivo=277370&amp;tipoArchivo=1" TargetMode="External"/><Relationship Id="rId37" Type="http://schemas.openxmlformats.org/officeDocument/2006/relationships/hyperlink" Target="https://www.sistemas.chiapas.gob.mx/TransparenciaV3/Descargas/DescargarArchivo/?idArchivo=277377&amp;tipoArchivo=1" TargetMode="External"/><Relationship Id="rId53" Type="http://schemas.openxmlformats.org/officeDocument/2006/relationships/hyperlink" Target="https://www.sistemas.chiapas.gob.mx/TransparenciaV3/Descargas/DescargarArchivo/?idArchivo=277395&amp;tipoArchivo=1" TargetMode="External"/><Relationship Id="rId58" Type="http://schemas.openxmlformats.org/officeDocument/2006/relationships/hyperlink" Target="https://www.sistemas.chiapas.gob.mx/TransparenciaV3/Descargas/DescargarArchivo/?idArchivo=277400&amp;tipoArchivo=1" TargetMode="External"/><Relationship Id="rId74" Type="http://schemas.openxmlformats.org/officeDocument/2006/relationships/hyperlink" Target="https://www.sistemas.chiapas.gob.mx/TransparenciaV3/Descargas/DescargarArchivo/?idArchivo=277424&amp;tipoArchivo=1" TargetMode="External"/><Relationship Id="rId79" Type="http://schemas.openxmlformats.org/officeDocument/2006/relationships/hyperlink" Target="https://www.sistemas.chiapas.gob.mx/TransparenciaV3/Descargas/DescargarArchivo/?idArchivo=277429&amp;tipoArchivo=1" TargetMode="External"/><Relationship Id="rId102" Type="http://schemas.openxmlformats.org/officeDocument/2006/relationships/hyperlink" Target="https://www.sistemas.chiapas.gob.mx/TransparenciaV3/Descargas/DescargarArchivo/?idArchivo=277997&amp;tipoArchivo=1" TargetMode="External"/><Relationship Id="rId123" Type="http://schemas.openxmlformats.org/officeDocument/2006/relationships/hyperlink" Target="https://www.sistemas.chiapas.gob.mx/TransparenciaV3/Descargas/DescargarArchivo/?idArchivo=278030&amp;tipoArchivo=1" TargetMode="External"/><Relationship Id="rId128" Type="http://schemas.openxmlformats.org/officeDocument/2006/relationships/hyperlink" Target="https://www.sistemas.chiapas.gob.mx/TransparenciaV3/Descargas/DescargarArchivo/?idArchivo=278035&amp;tipoArchivo=1" TargetMode="External"/><Relationship Id="rId5" Type="http://schemas.openxmlformats.org/officeDocument/2006/relationships/hyperlink" Target="https://www.sistemas.chiapas.gob.mx/TransparenciaV3/Descargas/DescargarArchivo/?idArchivo=277337&amp;tipoArchivo=1" TargetMode="External"/><Relationship Id="rId90" Type="http://schemas.openxmlformats.org/officeDocument/2006/relationships/hyperlink" Target="https://www.sistemas.chiapas.gob.mx/TransparenciaV3/Descargas/DescargarArchivo/?idArchivo=277445&amp;tipoArchivo=1" TargetMode="External"/><Relationship Id="rId95" Type="http://schemas.openxmlformats.org/officeDocument/2006/relationships/hyperlink" Target="https://www.sistemas.chiapas.gob.mx/TransparenciaV3/Descargas/DescargarArchivo/?idArchivo=277453&amp;tipoArchivo=1" TargetMode="External"/><Relationship Id="rId22" Type="http://schemas.openxmlformats.org/officeDocument/2006/relationships/hyperlink" Target="https://www.sistemas.chiapas.gob.mx/TransparenciaV3/Descargas/DescargarArchivo/?idArchivo=277360&amp;tipoArchivo=1" TargetMode="External"/><Relationship Id="rId27" Type="http://schemas.openxmlformats.org/officeDocument/2006/relationships/hyperlink" Target="https://www.sistemas.chiapas.gob.mx/TransparenciaV3/Descargas/DescargarArchivo/?idArchivo=277365&amp;tipoArchivo=1" TargetMode="External"/><Relationship Id="rId43" Type="http://schemas.openxmlformats.org/officeDocument/2006/relationships/hyperlink" Target="https://www.sistemas.chiapas.gob.mx/TransparenciaV3/Descargas/DescargarArchivo/?idArchivo=277384&amp;tipoArchivo=1" TargetMode="External"/><Relationship Id="rId48" Type="http://schemas.openxmlformats.org/officeDocument/2006/relationships/hyperlink" Target="https://www.sistemas.chiapas.gob.mx/TransparenciaV3/Descargas/DescargarArchivo/?idArchivo=277390&amp;tipoArchivo=1" TargetMode="External"/><Relationship Id="rId64" Type="http://schemas.openxmlformats.org/officeDocument/2006/relationships/hyperlink" Target="https://www.sistemas.chiapas.gob.mx/TransparenciaV3/Descargas/DescargarArchivo/?idArchivo=277414&amp;tipoArchivo=1" TargetMode="External"/><Relationship Id="rId69" Type="http://schemas.openxmlformats.org/officeDocument/2006/relationships/hyperlink" Target="https://www.sistemas.chiapas.gob.mx/TransparenciaV3/Descargas/DescargarArchivo/?idArchivo=277419&amp;tipoArchivo=1" TargetMode="External"/><Relationship Id="rId113" Type="http://schemas.openxmlformats.org/officeDocument/2006/relationships/hyperlink" Target="https://www.sistemas.chiapas.gob.mx/TransparenciaV3/Descargas/DescargarArchivo/?idArchivo=278020&amp;tipoArchivo=1" TargetMode="External"/><Relationship Id="rId118" Type="http://schemas.openxmlformats.org/officeDocument/2006/relationships/hyperlink" Target="https://www.sistemas.chiapas.gob.mx/TransparenciaV3/Descargas/DescargarArchivo/?idArchivo=278025&amp;tipoArchivo=1" TargetMode="External"/><Relationship Id="rId80" Type="http://schemas.openxmlformats.org/officeDocument/2006/relationships/hyperlink" Target="https://www.sistemas.chiapas.gob.mx/TransparenciaV3/Descargas/DescargarArchivo/?idArchivo=277430&amp;tipoArchivo=1" TargetMode="External"/><Relationship Id="rId85" Type="http://schemas.openxmlformats.org/officeDocument/2006/relationships/hyperlink" Target="https://www.sistemas.chiapas.gob.mx/TransparenciaV3/Descargas/DescargarArchivo/?idArchivo=277435&amp;tipoArchivo=1" TargetMode="External"/><Relationship Id="rId12" Type="http://schemas.openxmlformats.org/officeDocument/2006/relationships/hyperlink" Target="https://www.sistemas.chiapas.gob.mx/TransparenciaV3/Descargas/DescargarArchivo/?idArchivo=277349&amp;tipoArchivo=1" TargetMode="External"/><Relationship Id="rId17" Type="http://schemas.openxmlformats.org/officeDocument/2006/relationships/hyperlink" Target="https://www.sistemas.chiapas.gob.mx/TransparenciaV3/Descargas/DescargarArchivo/?idArchivo=277354&amp;tipoArchivo=1" TargetMode="External"/><Relationship Id="rId33" Type="http://schemas.openxmlformats.org/officeDocument/2006/relationships/hyperlink" Target="https://www.sistemas.chiapas.gob.mx/TransparenciaV3/Descargas/DescargarArchivo/?idArchivo=277371&amp;tipoArchivo=1" TargetMode="External"/><Relationship Id="rId38" Type="http://schemas.openxmlformats.org/officeDocument/2006/relationships/hyperlink" Target="https://www.sistemas.chiapas.gob.mx/TransparenciaV3/Descargas/DescargarArchivo/?idArchivo=277378&amp;tipoArchivo=1" TargetMode="External"/><Relationship Id="rId59" Type="http://schemas.openxmlformats.org/officeDocument/2006/relationships/hyperlink" Target="https://www.sistemas.chiapas.gob.mx/TransparenciaV3/Descargas/DescargarArchivo/?idArchivo=277401&amp;tipoArchivo=1" TargetMode="External"/><Relationship Id="rId103" Type="http://schemas.openxmlformats.org/officeDocument/2006/relationships/hyperlink" Target="https://www.sistemas.chiapas.gob.mx/TransparenciaV3/Descargas/DescargarArchivo/?idArchivo=277998&amp;tipoArchivo=1" TargetMode="External"/><Relationship Id="rId108" Type="http://schemas.openxmlformats.org/officeDocument/2006/relationships/hyperlink" Target="https://www.sistemas.chiapas.gob.mx/TransparenciaV3/Descargas/DescargarArchivo/?idArchivo=278003&amp;tipoArchivo=1" TargetMode="External"/><Relationship Id="rId124" Type="http://schemas.openxmlformats.org/officeDocument/2006/relationships/hyperlink" Target="https://www.sistemas.chiapas.gob.mx/TransparenciaV3/Descargas/DescargarArchivo/?idArchivo=278031&amp;tipoArchivo=1" TargetMode="External"/><Relationship Id="rId129" Type="http://schemas.openxmlformats.org/officeDocument/2006/relationships/hyperlink" Target="https://www.sistemas.chiapas.gob.mx/TransparenciaV3/Descargas/DescargarArchivo/?idArchivo=216420&amp;tipoArchivo=1" TargetMode="External"/><Relationship Id="rId54" Type="http://schemas.openxmlformats.org/officeDocument/2006/relationships/hyperlink" Target="https://www.sistemas.chiapas.gob.mx/TransparenciaV3/Descargas/DescargarArchivo/?idArchivo=277396&amp;tipoArchivo=1" TargetMode="External"/><Relationship Id="rId70" Type="http://schemas.openxmlformats.org/officeDocument/2006/relationships/hyperlink" Target="https://www.sistemas.chiapas.gob.mx/TransparenciaV3/Descargas/DescargarArchivo/?idArchivo=277420&amp;tipoArchivo=1" TargetMode="External"/><Relationship Id="rId75" Type="http://schemas.openxmlformats.org/officeDocument/2006/relationships/hyperlink" Target="https://www.sistemas.chiapas.gob.mx/TransparenciaV3/Descargas/DescargarArchivo/?idArchivo=277425&amp;tipoArchivo=1" TargetMode="External"/><Relationship Id="rId91" Type="http://schemas.openxmlformats.org/officeDocument/2006/relationships/hyperlink" Target="https://www.sistemas.chiapas.gob.mx/TransparenciaV3/Descargas/DescargarArchivo/?idArchivo=277448&amp;tipoArchivo=1" TargetMode="External"/><Relationship Id="rId96" Type="http://schemas.openxmlformats.org/officeDocument/2006/relationships/hyperlink" Target="https://www.sistemas.chiapas.gob.mx/TransparenciaV3/Descargas/DescargarArchivo/?idArchivo=277454&amp;tipoArchivo=1" TargetMode="External"/><Relationship Id="rId1" Type="http://schemas.openxmlformats.org/officeDocument/2006/relationships/hyperlink" Target="https://www.sistemas.chiapas.gob.mx/TransparenciaV3/Descargas/DescargarArchivo/?idArchivo=216420&amp;tipoArchivo=1" TargetMode="External"/><Relationship Id="rId6" Type="http://schemas.openxmlformats.org/officeDocument/2006/relationships/hyperlink" Target="https://www.sistemas.chiapas.gob.mx/TransparenciaV3/Descargas/DescargarArchivo/?idArchivo=277339&amp;tipoArchivo=1" TargetMode="External"/><Relationship Id="rId23" Type="http://schemas.openxmlformats.org/officeDocument/2006/relationships/hyperlink" Target="https://www.sistemas.chiapas.gob.mx/TransparenciaV3/Descargas/DescargarArchivo/?idArchivo=277361&amp;tipoArchivo=1" TargetMode="External"/><Relationship Id="rId28" Type="http://schemas.openxmlformats.org/officeDocument/2006/relationships/hyperlink" Target="https://www.sistemas.chiapas.gob.mx/TransparenciaV3/Descargas/DescargarArchivo/?idArchivo=277366&amp;tipoArchivo=1" TargetMode="External"/><Relationship Id="rId49" Type="http://schemas.openxmlformats.org/officeDocument/2006/relationships/hyperlink" Target="https://www.sistemas.chiapas.gob.mx/TransparenciaV3/Descargas/DescargarArchivo/?idArchivo=277391&amp;tipoArchivo=1" TargetMode="External"/><Relationship Id="rId114" Type="http://schemas.openxmlformats.org/officeDocument/2006/relationships/hyperlink" Target="https://www.sistemas.chiapas.gob.mx/TransparenciaV3/Descargas/DescargarArchivo/?idArchivo=278021&amp;tipoArchivo=1" TargetMode="External"/><Relationship Id="rId119" Type="http://schemas.openxmlformats.org/officeDocument/2006/relationships/hyperlink" Target="https://www.sistemas.chiapas.gob.mx/TransparenciaV3/Descargas/DescargarArchivo/?idArchivo=278026&amp;tipoArchivo=1" TargetMode="External"/><Relationship Id="rId44" Type="http://schemas.openxmlformats.org/officeDocument/2006/relationships/hyperlink" Target="https://www.sistemas.chiapas.gob.mx/TransparenciaV3/Descargas/DescargarArchivo/?idArchivo=277385&amp;tipoArchivo=1" TargetMode="External"/><Relationship Id="rId60" Type="http://schemas.openxmlformats.org/officeDocument/2006/relationships/hyperlink" Target="https://www.sistemas.chiapas.gob.mx/TransparenciaV3/Descargas/DescargarArchivo/?idArchivo=277402&amp;tipoArchivo=1" TargetMode="External"/><Relationship Id="rId65" Type="http://schemas.openxmlformats.org/officeDocument/2006/relationships/hyperlink" Target="https://www.sistemas.chiapas.gob.mx/TransparenciaV3/Descargas/DescargarArchivo/?idArchivo=277415&amp;tipoArchivo=1" TargetMode="External"/><Relationship Id="rId81" Type="http://schemas.openxmlformats.org/officeDocument/2006/relationships/hyperlink" Target="https://www.sistemas.chiapas.gob.mx/TransparenciaV3/Descargas/DescargarArchivo/?idArchivo=277431&amp;tipoArchivo=1" TargetMode="External"/><Relationship Id="rId86" Type="http://schemas.openxmlformats.org/officeDocument/2006/relationships/hyperlink" Target="https://www.sistemas.chiapas.gob.mx/TransparenciaV3/Descargas/DescargarArchivo/?idArchivo=277436&amp;tipoArchivo=1" TargetMode="External"/><Relationship Id="rId130" Type="http://schemas.openxmlformats.org/officeDocument/2006/relationships/hyperlink" Target="https://www.sistemas.chiapas.gob.mx/TransparenciaV3/Descargas/DescargarArchivo/?idArchivo=278042&amp;tipoArchivo=1" TargetMode="External"/><Relationship Id="rId13" Type="http://schemas.openxmlformats.org/officeDocument/2006/relationships/hyperlink" Target="https://www.sistemas.chiapas.gob.mx/TransparenciaV3/Descargas/DescargarArchivo/?idArchivo=277350&amp;tipoArchivo=" TargetMode="External"/><Relationship Id="rId18" Type="http://schemas.openxmlformats.org/officeDocument/2006/relationships/hyperlink" Target="https://www.sistemas.chiapas.gob.mx/TransparenciaV3/Descargas/DescargarArchivo/?idArchivo=277356&amp;tipoArchivo=1" TargetMode="External"/><Relationship Id="rId39" Type="http://schemas.openxmlformats.org/officeDocument/2006/relationships/hyperlink" Target="https://www.sistemas.chiapas.gob.mx/TransparenciaV3/Descargas/DescargarArchivo/?idArchivo=277379&amp;tipoArchivo=1" TargetMode="External"/><Relationship Id="rId109" Type="http://schemas.openxmlformats.org/officeDocument/2006/relationships/hyperlink" Target="https://www.sistemas.chiapas.gob.mx/TransparenciaV3/Descargas/DescargarArchivo/?idArchivo=278004&amp;tipoArchivo=1" TargetMode="External"/><Relationship Id="rId34" Type="http://schemas.openxmlformats.org/officeDocument/2006/relationships/hyperlink" Target="https://www.sistemas.chiapas.gob.mx/TransparenciaV3/Descargas/DescargarArchivo/?idArchivo=277374&amp;tipoArchivo=1" TargetMode="External"/><Relationship Id="rId50" Type="http://schemas.openxmlformats.org/officeDocument/2006/relationships/hyperlink" Target="https://www.sistemas.chiapas.gob.mx/TransparenciaV3/Descargas/DescargarArchivo/?idArchivo=277392&amp;tipoArchivo=1" TargetMode="External"/><Relationship Id="rId55" Type="http://schemas.openxmlformats.org/officeDocument/2006/relationships/hyperlink" Target="https://www.sistemas.chiapas.gob.mx/TransparenciaV3/Descargas/DescargarArchivo/?idArchivo=277397&amp;tipoArchivo=1" TargetMode="External"/><Relationship Id="rId76" Type="http://schemas.openxmlformats.org/officeDocument/2006/relationships/hyperlink" Target="https://www.sistemas.chiapas.gob.mx/TransparenciaV3/Descargas/DescargarArchivo/?idArchivo=277426&amp;tipoArchivo=1" TargetMode="External"/><Relationship Id="rId97" Type="http://schemas.openxmlformats.org/officeDocument/2006/relationships/hyperlink" Target="https://www.sistemas.chiapas.gob.mx/TransparenciaV3/Descargas/DescargarArchivo/?idArchivo=277469&amp;tipoArchivo=1" TargetMode="External"/><Relationship Id="rId104" Type="http://schemas.openxmlformats.org/officeDocument/2006/relationships/hyperlink" Target="https://www.sistemas.chiapas.gob.mx/TransparenciaV3/Descargas/DescargarArchivo/?idArchivo=277999&amp;tipoArchivo=1" TargetMode="External"/><Relationship Id="rId120" Type="http://schemas.openxmlformats.org/officeDocument/2006/relationships/hyperlink" Target="https://www.sistemas.chiapas.gob.mx/TransparenciaV3/Descargas/DescargarArchivo/?idArchivo=278027&amp;tipoArchivo=1" TargetMode="External"/><Relationship Id="rId125" Type="http://schemas.openxmlformats.org/officeDocument/2006/relationships/hyperlink" Target="https://www.sistemas.chiapas.gob.mx/TransparenciaV3/Descargas/DescargarArchivo/?idArchivo=278032&amp;tipoArchivo=1" TargetMode="External"/><Relationship Id="rId7" Type="http://schemas.openxmlformats.org/officeDocument/2006/relationships/hyperlink" Target="https://www.sistemas.chiapas.gob.mx/TransparenciaV3/Descargas/DescargarArchivo/?idArchivo=277340&amp;tipoArchivo=1" TargetMode="External"/><Relationship Id="rId71" Type="http://schemas.openxmlformats.org/officeDocument/2006/relationships/hyperlink" Target="https://www.sistemas.chiapas.gob.mx/TransparenciaV3/Descargas/DescargarArchivo/?idArchivo=277421&amp;tipoArchivo=1" TargetMode="External"/><Relationship Id="rId92" Type="http://schemas.openxmlformats.org/officeDocument/2006/relationships/hyperlink" Target="https://www.sistemas.chiapas.gob.mx/TransparenciaV3/Descargas/DescargarArchivo/?idArchivo=277450&amp;tipoArchivo=1" TargetMode="External"/><Relationship Id="rId2" Type="http://schemas.openxmlformats.org/officeDocument/2006/relationships/hyperlink" Target="https://www.sistemas.chiapas.gob.mx/TransparenciaV3/Descargas/DescargarArchivo/?idArchivo=216420&amp;tipoArchivo=1" TargetMode="External"/><Relationship Id="rId29" Type="http://schemas.openxmlformats.org/officeDocument/2006/relationships/hyperlink" Target="https://www.sistemas.chiapas.gob.mx/TransparenciaV3/Descargas/DescargarArchivo/?idArchivo=277367&amp;tipoArchivo=1" TargetMode="External"/><Relationship Id="rId24" Type="http://schemas.openxmlformats.org/officeDocument/2006/relationships/hyperlink" Target="https://www.sistemas.chiapas.gob.mx/TransparenciaV3/Descargas/DescargarArchivo/?idArchivo=277362&amp;tipoArchivo=1" TargetMode="External"/><Relationship Id="rId40" Type="http://schemas.openxmlformats.org/officeDocument/2006/relationships/hyperlink" Target="https://www.sistemas.chiapas.gob.mx/TransparenciaV3/Descargas/DescargarArchivo/?idArchivo=277380&amp;tipoArchivo=1" TargetMode="External"/><Relationship Id="rId45" Type="http://schemas.openxmlformats.org/officeDocument/2006/relationships/hyperlink" Target="https://www.sistemas.chiapas.gob.mx/TransparenciaV3/Descargas/DescargarArchivo/?idArchivo=277386&amp;tipoArchivo=1" TargetMode="External"/><Relationship Id="rId66" Type="http://schemas.openxmlformats.org/officeDocument/2006/relationships/hyperlink" Target="https://www.sistemas.chiapas.gob.mx/TransparenciaV3/Descargas/DescargarArchivo/?idArchivo=277416&amp;tipoArchivo=1" TargetMode="External"/><Relationship Id="rId87" Type="http://schemas.openxmlformats.org/officeDocument/2006/relationships/hyperlink" Target="https://www.sistemas.chiapas.gob.mx/TransparenciaV3/Descargas/DescargarArchivo/?idArchivo=277440&amp;tipoArchivo=1" TargetMode="External"/><Relationship Id="rId110" Type="http://schemas.openxmlformats.org/officeDocument/2006/relationships/hyperlink" Target="https://www.sistemas.chiapas.gob.mx/TransparenciaV3/Descargas/DescargarArchivo/?idArchivo=278005&amp;tipoArchivo=1" TargetMode="External"/><Relationship Id="rId115" Type="http://schemas.openxmlformats.org/officeDocument/2006/relationships/hyperlink" Target="https://www.sistemas.chiapas.gob.mx/TransparenciaV3/Descargas/DescargarArchivo/?idArchivo=278022&amp;tipoArchivo=1" TargetMode="External"/><Relationship Id="rId61" Type="http://schemas.openxmlformats.org/officeDocument/2006/relationships/hyperlink" Target="https://www.sistemas.chiapas.gob.mx/TransparenciaV3/Descargas/DescargarArchivo/?idArchivo=277403&amp;tipoArchivo=1" TargetMode="External"/><Relationship Id="rId82" Type="http://schemas.openxmlformats.org/officeDocument/2006/relationships/hyperlink" Target="https://www.sistemas.chiapas.gob.mx/TransparenciaV3/Descargas/DescargarArchivo/?idArchivo=277432&amp;tipoArchivo=1" TargetMode="External"/><Relationship Id="rId19" Type="http://schemas.openxmlformats.org/officeDocument/2006/relationships/hyperlink" Target="https://www.sistemas.chiapas.gob.mx/TransparenciaV3/Descargas/DescargarArchivo/?idArchivo=277357&amp;tipoArchivo=1" TargetMode="External"/><Relationship Id="rId14" Type="http://schemas.openxmlformats.org/officeDocument/2006/relationships/hyperlink" Target="https://www.sistemas.chiapas.gob.mx/TransparenciaV3/Descargas/DescargarArchivo/?idArchivo=277351&amp;tipoArchivo=1" TargetMode="External"/><Relationship Id="rId30" Type="http://schemas.openxmlformats.org/officeDocument/2006/relationships/hyperlink" Target="https://www.sistemas.chiapas.gob.mx/TransparenciaV3/Descargas/DescargarArchivo/?idArchivo=277368&amp;tipoArchivo=1" TargetMode="External"/><Relationship Id="rId35" Type="http://schemas.openxmlformats.org/officeDocument/2006/relationships/hyperlink" Target="https://www.sistemas.chiapas.gob.mx/TransparenciaV3/Descargas/DescargarArchivo/?idArchivo=277375&amp;tipoArchivo=1" TargetMode="External"/><Relationship Id="rId56" Type="http://schemas.openxmlformats.org/officeDocument/2006/relationships/hyperlink" Target="https://www.sistemas.chiapas.gob.mx/TransparenciaV3/Descargas/DescargarArchivo/?idArchivo=277398&amp;tipoArchivo=1" TargetMode="External"/><Relationship Id="rId77" Type="http://schemas.openxmlformats.org/officeDocument/2006/relationships/hyperlink" Target="https://www.sistemas.chiapas.gob.mx/TransparenciaV3/Descargas/DescargarArchivo/?idArchivo=277427&amp;tipoArchivo=1" TargetMode="External"/><Relationship Id="rId100" Type="http://schemas.openxmlformats.org/officeDocument/2006/relationships/hyperlink" Target="https://www.sistemas.chiapas.gob.mx/TransparenciaV3/Descargas/DescargarArchivo/?idArchivo=277995&amp;tipoArchivo=1" TargetMode="External"/><Relationship Id="rId105" Type="http://schemas.openxmlformats.org/officeDocument/2006/relationships/hyperlink" Target="https://www.sistemas.chiapas.gob.mx/TransparenciaV3/Descargas/DescargarArchivo/?idArchivo=278000&amp;tipoArchivo=1" TargetMode="External"/><Relationship Id="rId126" Type="http://schemas.openxmlformats.org/officeDocument/2006/relationships/hyperlink" Target="https://www.sistemas.chiapas.gob.mx/TransparenciaV3/Descargas/DescargarArchivo/?idArchivo=278033&amp;tipoArchivo=1" TargetMode="External"/><Relationship Id="rId8" Type="http://schemas.openxmlformats.org/officeDocument/2006/relationships/hyperlink" Target="https://www.sistemas.chiapas.gob.mx/TransparenciaV3/Descargas/DescargarArchivo/?idArchivo=277341&amp;tipoArchivo=1" TargetMode="External"/><Relationship Id="rId51" Type="http://schemas.openxmlformats.org/officeDocument/2006/relationships/hyperlink" Target="https://www.sistemas.chiapas.gob.mx/TransparenciaV3/Descargas/DescargarArchivo/?idArchivo=277393&amp;tipoArchivo=1" TargetMode="External"/><Relationship Id="rId72" Type="http://schemas.openxmlformats.org/officeDocument/2006/relationships/hyperlink" Target="https://www.sistemas.chiapas.gob.mx/TransparenciaV3/Descargas/DescargarArchivo/?idArchivo=277422&amp;tipoArchivo=1" TargetMode="External"/><Relationship Id="rId93" Type="http://schemas.openxmlformats.org/officeDocument/2006/relationships/hyperlink" Target="https://www.sistemas.chiapas.gob.mx/TransparenciaV3/Descargas/DescargarArchivo/?idArchivo=277451&amp;tipoArchivo=1" TargetMode="External"/><Relationship Id="rId98" Type="http://schemas.openxmlformats.org/officeDocument/2006/relationships/hyperlink" Target="https://www.sistemas.chiapas.gob.mx/TransparenciaV3/Descargas/DescargarArchivo/?idArchivo=277471&amp;tipoArchivo=1" TargetMode="External"/><Relationship Id="rId121" Type="http://schemas.openxmlformats.org/officeDocument/2006/relationships/hyperlink" Target="https://www.sistemas.chiapas.gob.mx/TransparenciaV3/Descargas/DescargarArchivo/?idArchivo=278028&amp;tipoArchivo=1" TargetMode="External"/><Relationship Id="rId3" Type="http://schemas.openxmlformats.org/officeDocument/2006/relationships/hyperlink" Target="https://www.sistemas.chiapas.gob.mx/TransparenciaV3/Descargas/DescargarArchivo/?idArchivo=216420&amp;tipoArchivo=1" TargetMode="External"/><Relationship Id="rId25" Type="http://schemas.openxmlformats.org/officeDocument/2006/relationships/hyperlink" Target="https://www.sistemas.chiapas.gob.mx/TransparenciaV3/Descargas/DescargarArchivo/?idArchivo=277363&amp;tipoArchivo=1" TargetMode="External"/><Relationship Id="rId46" Type="http://schemas.openxmlformats.org/officeDocument/2006/relationships/hyperlink" Target="https://www.sistemas.chiapas.gob.mx/TransparenciaV3/Descargas/DescargarArchivo/?idArchivo=277388&amp;tipoArchivo=1" TargetMode="External"/><Relationship Id="rId67" Type="http://schemas.openxmlformats.org/officeDocument/2006/relationships/hyperlink" Target="https://www.sistemas.chiapas.gob.mx/TransparenciaV3/Descargas/DescargarArchivo/?idArchivo=277417&amp;tipoArchivo=1" TargetMode="External"/><Relationship Id="rId116" Type="http://schemas.openxmlformats.org/officeDocument/2006/relationships/hyperlink" Target="https://www.sistemas.chiapas.gob.mx/TransparenciaV3/Descargas/DescargarArchivo/?idArchivo=278023&amp;tipoArchivo=1" TargetMode="External"/><Relationship Id="rId20" Type="http://schemas.openxmlformats.org/officeDocument/2006/relationships/hyperlink" Target="https://www.sistemas.chiapas.gob.mx/TransparenciaV3/Descargas/DescargarArchivo/?idArchivo=277358&amp;tipoArchivo=1" TargetMode="External"/><Relationship Id="rId41" Type="http://schemas.openxmlformats.org/officeDocument/2006/relationships/hyperlink" Target="https://www.sistemas.chiapas.gob.mx/TransparenciaV3/Descargas/DescargarArchivo/?idArchivo=277381&amp;tipoArchivo=1" TargetMode="External"/><Relationship Id="rId62" Type="http://schemas.openxmlformats.org/officeDocument/2006/relationships/hyperlink" Target="https://www.sistemas.chiapas.gob.mx/TransparenciaV3/Descargas/DescargarArchivo/?idArchivo=277404&amp;tipoArchivo=1" TargetMode="External"/><Relationship Id="rId83" Type="http://schemas.openxmlformats.org/officeDocument/2006/relationships/hyperlink" Target="https://www.sistemas.chiapas.gob.mx/TransparenciaV3/Descargas/DescargarArchivo/?idArchivo=277433&amp;tipoArchivo=1" TargetMode="External"/><Relationship Id="rId88" Type="http://schemas.openxmlformats.org/officeDocument/2006/relationships/hyperlink" Target="https://www.sistemas.chiapas.gob.mx/TransparenciaV3/Descargas/DescargarArchivo/?idArchivo=277441&amp;tipoArchivo=1" TargetMode="External"/><Relationship Id="rId111" Type="http://schemas.openxmlformats.org/officeDocument/2006/relationships/hyperlink" Target="https://www.sistemas.chiapas.gob.mx/TransparenciaV3/Descargas/DescargarArchivo/?idArchivo=278018&amp;tipoArchivo=1" TargetMode="External"/><Relationship Id="rId15" Type="http://schemas.openxmlformats.org/officeDocument/2006/relationships/hyperlink" Target="https://www.sistemas.chiapas.gob.mx/TransparenciaV3/Descargas/DescargarArchivo/?idArchivo=277352&amp;tipoArchivo=1" TargetMode="External"/><Relationship Id="rId36" Type="http://schemas.openxmlformats.org/officeDocument/2006/relationships/hyperlink" Target="https://www.sistemas.chiapas.gob.mx/TransparenciaV3/Descargas/DescargarArchivo/?idArchivo=277376&amp;tipoArchivo=1" TargetMode="External"/><Relationship Id="rId57" Type="http://schemas.openxmlformats.org/officeDocument/2006/relationships/hyperlink" Target="https://www.sistemas.chiapas.gob.mx/TransparenciaV3/Descargas/DescargarArchivo/?idArchivo=277399&amp;tipoArchivo=1" TargetMode="External"/><Relationship Id="rId106" Type="http://schemas.openxmlformats.org/officeDocument/2006/relationships/hyperlink" Target="https://www.sistemas.chiapas.gob.mx/TransparenciaV3/Descargas/DescargarArchivo/?idArchivo=278001&amp;tipoArchivo=1" TargetMode="External"/><Relationship Id="rId127" Type="http://schemas.openxmlformats.org/officeDocument/2006/relationships/hyperlink" Target="https://www.sistemas.chiapas.gob.mx/TransparenciaV3/Descargas/DescargarArchivo/?idArchivo=278034&amp;tipoArchivo=1" TargetMode="External"/><Relationship Id="rId10" Type="http://schemas.openxmlformats.org/officeDocument/2006/relationships/hyperlink" Target="https://www.sistemas.chiapas.gob.mx/TransparenciaV3/Descargas/DescargarArchivo/?idArchivo=277347&amp;tipoArchivo=1" TargetMode="External"/><Relationship Id="rId31" Type="http://schemas.openxmlformats.org/officeDocument/2006/relationships/hyperlink" Target="https://www.sistemas.chiapas.gob.mx/TransparenciaV3/Descargas/DescargarArchivo/?idArchivo=277369&amp;tipoArchivo=1" TargetMode="External"/><Relationship Id="rId52" Type="http://schemas.openxmlformats.org/officeDocument/2006/relationships/hyperlink" Target="https://www.sistemas.chiapas.gob.mx/TransparenciaV3/Descargas/DescargarArchivo/?idArchivo=277394&amp;tipoArchivo=1" TargetMode="External"/><Relationship Id="rId73" Type="http://schemas.openxmlformats.org/officeDocument/2006/relationships/hyperlink" Target="https://www.sistemas.chiapas.gob.mx/TransparenciaV3/Descargas/DescargarArchivo/?idArchivo=277423&amp;tipoArchivo=1" TargetMode="External"/><Relationship Id="rId78" Type="http://schemas.openxmlformats.org/officeDocument/2006/relationships/hyperlink" Target="https://www.sistemas.chiapas.gob.mx/TransparenciaV3/Descargas/DescargarArchivo/?idArchivo=277428&amp;tipoArchivo=1" TargetMode="External"/><Relationship Id="rId94" Type="http://schemas.openxmlformats.org/officeDocument/2006/relationships/hyperlink" Target="https://www.sistemas.chiapas.gob.mx/TransparenciaV3/Descargas/DescargarArchivo/?idArchivo=277452&amp;tipoArchivo=1" TargetMode="External"/><Relationship Id="rId99" Type="http://schemas.openxmlformats.org/officeDocument/2006/relationships/hyperlink" Target="https://www.sistemas.chiapas.gob.mx/TransparenciaV3/Descargas/DescargarArchivo/?idArchivo=216420&amp;tipoArchivo=1" TargetMode="External"/><Relationship Id="rId101" Type="http://schemas.openxmlformats.org/officeDocument/2006/relationships/hyperlink" Target="https://www.sistemas.chiapas.gob.mx/TransparenciaV3/Descargas/DescargarArchivo/?idArchivo=277996&amp;tipoArchivo=1" TargetMode="External"/><Relationship Id="rId122" Type="http://schemas.openxmlformats.org/officeDocument/2006/relationships/hyperlink" Target="https://www.sistemas.chiapas.gob.mx/TransparenciaV3/Descargas/DescargarArchivo/?idArchivo=278029&amp;tipoArchivo=1" TargetMode="External"/><Relationship Id="rId4" Type="http://schemas.openxmlformats.org/officeDocument/2006/relationships/hyperlink" Target="https://www.sistemas.chiapas.gob.mx/TransparenciaV3/Descargas/DescargarArchivo/?idArchivo=277335&amp;tipoArchivo=1" TargetMode="External"/><Relationship Id="rId9" Type="http://schemas.openxmlformats.org/officeDocument/2006/relationships/hyperlink" Target="https://www.sistemas.chiapas.gob.mx/TransparenciaV3/Descargas/DescargarArchivo/?idArchivo=277346&amp;tipoArchivo=1" TargetMode="External"/><Relationship Id="rId26" Type="http://schemas.openxmlformats.org/officeDocument/2006/relationships/hyperlink" Target="https://www.sistemas.chiapas.gob.mx/TransparenciaV3/Descargas/DescargarArchivo/?idArchivo=2773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32"/>
  <sheetViews>
    <sheetView tabSelected="1" topLeftCell="U128" workbookViewId="0">
      <selection activeCell="X8" sqref="X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31.42578125" bestFit="1" customWidth="1"/>
    <col min="6" max="6" width="31.85546875" bestFit="1" customWidth="1"/>
    <col min="7" max="7" width="35.5703125" bestFit="1" customWidth="1"/>
    <col min="8" max="8" width="37.42578125" bestFit="1" customWidth="1"/>
    <col min="9" max="9" width="58.140625" bestFit="1" customWidth="1"/>
    <col min="10" max="10" width="17.7109375" bestFit="1" customWidth="1"/>
    <col min="11" max="11" width="21" bestFit="1" customWidth="1"/>
    <col min="12" max="12" width="24.140625" bestFit="1" customWidth="1"/>
    <col min="13" max="13" width="26.28515625" bestFit="1" customWidth="1"/>
    <col min="14" max="14" width="53.42578125" bestFit="1" customWidth="1"/>
    <col min="15" max="15" width="41.85546875" bestFit="1" customWidth="1"/>
    <col min="16" max="16" width="41.140625" bestFit="1" customWidth="1"/>
    <col min="17" max="17" width="22.42578125" bestFit="1" customWidth="1"/>
    <col min="18" max="18" width="21.7109375" bestFit="1" customWidth="1"/>
    <col min="19" max="19" width="21.5703125" bestFit="1" customWidth="1"/>
    <col min="20" max="20" width="71.42578125" bestFit="1" customWidth="1"/>
    <col min="21" max="21" width="73.140625" bestFit="1" customWidth="1"/>
    <col min="22" max="22" width="20" bestFit="1" customWidth="1"/>
    <col min="23" max="23" width="8" bestFit="1" customWidth="1"/>
  </cols>
  <sheetData>
    <row r="1" spans="1:23" hidden="1" x14ac:dyDescent="0.25">
      <c r="A1" t="s">
        <v>0</v>
      </c>
    </row>
    <row r="2" spans="1:23" x14ac:dyDescent="0.25">
      <c r="A2" s="2" t="s">
        <v>1</v>
      </c>
      <c r="B2" s="3"/>
      <c r="C2" s="3"/>
      <c r="D2" s="2" t="s">
        <v>2</v>
      </c>
      <c r="E2" s="3"/>
      <c r="F2" s="3"/>
      <c r="G2" s="2" t="s">
        <v>3</v>
      </c>
      <c r="H2" s="3"/>
      <c r="I2" s="3"/>
    </row>
    <row r="3" spans="1:23" x14ac:dyDescent="0.25">
      <c r="A3" s="4" t="s">
        <v>4</v>
      </c>
      <c r="B3" s="3"/>
      <c r="C3" s="3"/>
      <c r="D3" s="4" t="s">
        <v>5</v>
      </c>
      <c r="E3" s="3"/>
      <c r="F3" s="3"/>
      <c r="G3" s="4" t="s">
        <v>6</v>
      </c>
      <c r="H3" s="3"/>
      <c r="I3" s="3"/>
    </row>
    <row r="4" spans="1:23" hidden="1" x14ac:dyDescent="0.25">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spans="1:2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23" x14ac:dyDescent="0.25">
      <c r="A6" s="2" t="s">
        <v>38</v>
      </c>
      <c r="B6" s="3"/>
      <c r="C6" s="3"/>
      <c r="D6" s="3"/>
      <c r="E6" s="3"/>
      <c r="F6" s="3"/>
      <c r="G6" s="3"/>
      <c r="H6" s="3"/>
      <c r="I6" s="3"/>
      <c r="J6" s="3"/>
      <c r="K6" s="3"/>
      <c r="L6" s="3"/>
      <c r="M6" s="3"/>
      <c r="N6" s="3"/>
      <c r="O6" s="3"/>
      <c r="P6" s="3"/>
      <c r="Q6" s="3"/>
      <c r="R6" s="3"/>
      <c r="S6" s="3"/>
      <c r="T6" s="3"/>
      <c r="U6" s="3"/>
      <c r="V6" s="3"/>
      <c r="W6" s="3"/>
    </row>
    <row r="7" spans="1:23"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row>
    <row r="8" spans="1:23" ht="409.5" x14ac:dyDescent="0.25">
      <c r="A8" s="5">
        <v>2024</v>
      </c>
      <c r="B8" s="6">
        <v>45566</v>
      </c>
      <c r="C8" s="6">
        <v>45657</v>
      </c>
      <c r="D8" t="s">
        <v>63</v>
      </c>
      <c r="E8" s="7">
        <v>33111</v>
      </c>
      <c r="F8" s="8" t="s">
        <v>66</v>
      </c>
      <c r="G8" s="5" t="s">
        <v>67</v>
      </c>
      <c r="H8" s="5" t="s">
        <v>68</v>
      </c>
      <c r="I8" t="s">
        <v>64</v>
      </c>
      <c r="J8" s="9" t="s">
        <v>69</v>
      </c>
      <c r="K8" s="10" t="s">
        <v>70</v>
      </c>
      <c r="L8" s="6">
        <v>45566</v>
      </c>
      <c r="M8" s="6">
        <v>45657</v>
      </c>
      <c r="N8" s="5" t="s">
        <v>71</v>
      </c>
      <c r="O8" s="11">
        <v>14500</v>
      </c>
      <c r="P8" s="12">
        <v>13250</v>
      </c>
      <c r="Q8" s="11">
        <f>O8*3</f>
        <v>43500</v>
      </c>
      <c r="R8" s="12">
        <f>P8*3</f>
        <v>39750</v>
      </c>
      <c r="S8" s="5" t="s">
        <v>72</v>
      </c>
      <c r="T8" s="13" t="s">
        <v>73</v>
      </c>
      <c r="U8" t="s">
        <v>74</v>
      </c>
      <c r="V8" s="14">
        <v>45680</v>
      </c>
      <c r="W8" s="15" t="s">
        <v>75</v>
      </c>
    </row>
    <row r="9" spans="1:23" ht="409.5" x14ac:dyDescent="0.25">
      <c r="A9" s="5">
        <v>2024</v>
      </c>
      <c r="B9" s="6">
        <v>45566</v>
      </c>
      <c r="C9" s="6">
        <v>45657</v>
      </c>
      <c r="D9" t="s">
        <v>63</v>
      </c>
      <c r="E9" s="7">
        <v>33111</v>
      </c>
      <c r="F9" s="8" t="s">
        <v>76</v>
      </c>
      <c r="G9" s="5" t="s">
        <v>77</v>
      </c>
      <c r="H9" s="5" t="s">
        <v>78</v>
      </c>
      <c r="I9" t="s">
        <v>64</v>
      </c>
      <c r="J9" s="9" t="s">
        <v>69</v>
      </c>
      <c r="K9" s="10" t="s">
        <v>79</v>
      </c>
      <c r="L9" s="6">
        <v>45566</v>
      </c>
      <c r="M9" s="6">
        <v>45657</v>
      </c>
      <c r="N9" s="5" t="s">
        <v>80</v>
      </c>
      <c r="O9" s="11">
        <v>30326.79</v>
      </c>
      <c r="P9" s="12">
        <v>26143.79</v>
      </c>
      <c r="Q9" s="11">
        <f t="shared" ref="Q9:R30" si="0">O9*3</f>
        <v>90980.37</v>
      </c>
      <c r="R9" s="12">
        <f t="shared" si="0"/>
        <v>78431.37</v>
      </c>
      <c r="S9" s="5" t="s">
        <v>72</v>
      </c>
      <c r="T9" s="13" t="s">
        <v>73</v>
      </c>
      <c r="U9" t="s">
        <v>74</v>
      </c>
      <c r="V9" s="14">
        <v>45680</v>
      </c>
      <c r="W9" s="15" t="s">
        <v>75</v>
      </c>
    </row>
    <row r="10" spans="1:23" ht="409.5" x14ac:dyDescent="0.25">
      <c r="A10" s="5">
        <v>2024</v>
      </c>
      <c r="B10" s="6">
        <v>45566</v>
      </c>
      <c r="C10" s="6">
        <v>45657</v>
      </c>
      <c r="D10" t="s">
        <v>63</v>
      </c>
      <c r="E10" s="7">
        <v>33111</v>
      </c>
      <c r="F10" s="8" t="s">
        <v>81</v>
      </c>
      <c r="G10" s="5" t="s">
        <v>82</v>
      </c>
      <c r="H10" s="5" t="s">
        <v>83</v>
      </c>
      <c r="I10" t="s">
        <v>65</v>
      </c>
      <c r="J10" s="9" t="s">
        <v>69</v>
      </c>
      <c r="K10" s="10" t="s">
        <v>84</v>
      </c>
      <c r="L10" s="6">
        <v>45566</v>
      </c>
      <c r="M10" s="6">
        <v>45657</v>
      </c>
      <c r="N10" s="5" t="s">
        <v>85</v>
      </c>
      <c r="O10" s="11">
        <v>14500</v>
      </c>
      <c r="P10" s="12">
        <v>13250</v>
      </c>
      <c r="Q10" s="11">
        <f t="shared" si="0"/>
        <v>43500</v>
      </c>
      <c r="R10" s="12">
        <f t="shared" si="0"/>
        <v>39750</v>
      </c>
      <c r="S10" s="5" t="s">
        <v>72</v>
      </c>
      <c r="T10" s="13" t="s">
        <v>73</v>
      </c>
      <c r="U10" t="s">
        <v>74</v>
      </c>
      <c r="V10" s="14">
        <v>45680</v>
      </c>
      <c r="W10" s="15" t="s">
        <v>75</v>
      </c>
    </row>
    <row r="11" spans="1:23" ht="409.5" x14ac:dyDescent="0.25">
      <c r="A11" s="5">
        <v>2024</v>
      </c>
      <c r="B11" s="6">
        <v>45566</v>
      </c>
      <c r="C11" s="6">
        <v>45657</v>
      </c>
      <c r="D11" t="s">
        <v>63</v>
      </c>
      <c r="E11" s="7">
        <v>33111</v>
      </c>
      <c r="F11" s="8" t="s">
        <v>86</v>
      </c>
      <c r="G11" s="5" t="s">
        <v>87</v>
      </c>
      <c r="H11" s="5" t="s">
        <v>88</v>
      </c>
      <c r="I11" t="s">
        <v>65</v>
      </c>
      <c r="J11" s="9" t="s">
        <v>69</v>
      </c>
      <c r="K11" s="10" t="s">
        <v>89</v>
      </c>
      <c r="L11" s="6">
        <v>45566</v>
      </c>
      <c r="M11" s="6">
        <v>45657</v>
      </c>
      <c r="N11" s="5" t="s">
        <v>90</v>
      </c>
      <c r="O11" s="11">
        <v>14755.2</v>
      </c>
      <c r="P11" s="12">
        <v>13483.2</v>
      </c>
      <c r="Q11" s="11">
        <f t="shared" si="0"/>
        <v>44265.600000000006</v>
      </c>
      <c r="R11" s="12">
        <f t="shared" si="0"/>
        <v>40449.600000000006</v>
      </c>
      <c r="S11" s="5" t="s">
        <v>72</v>
      </c>
      <c r="T11" s="13" t="s">
        <v>73</v>
      </c>
      <c r="U11" t="s">
        <v>74</v>
      </c>
      <c r="V11" s="14">
        <v>45680</v>
      </c>
      <c r="W11" s="15" t="s">
        <v>75</v>
      </c>
    </row>
    <row r="12" spans="1:23" ht="409.5" x14ac:dyDescent="0.25">
      <c r="A12" s="5">
        <v>2024</v>
      </c>
      <c r="B12" s="6">
        <v>45566</v>
      </c>
      <c r="C12" s="6">
        <v>45657</v>
      </c>
      <c r="D12" t="s">
        <v>63</v>
      </c>
      <c r="E12" s="7">
        <v>33111</v>
      </c>
      <c r="F12" s="8" t="s">
        <v>91</v>
      </c>
      <c r="G12" s="5" t="s">
        <v>92</v>
      </c>
      <c r="H12" s="5" t="s">
        <v>93</v>
      </c>
      <c r="I12" t="s">
        <v>64</v>
      </c>
      <c r="J12" s="9" t="s">
        <v>69</v>
      </c>
      <c r="K12" s="10" t="s">
        <v>94</v>
      </c>
      <c r="L12" s="6">
        <v>45566</v>
      </c>
      <c r="M12" s="6">
        <v>45657</v>
      </c>
      <c r="N12" s="5" t="s">
        <v>95</v>
      </c>
      <c r="O12" s="11">
        <v>13394.34</v>
      </c>
      <c r="P12" s="12">
        <v>13250.01</v>
      </c>
      <c r="Q12" s="11">
        <f t="shared" si="0"/>
        <v>40183.020000000004</v>
      </c>
      <c r="R12" s="12">
        <f t="shared" si="0"/>
        <v>39750.03</v>
      </c>
      <c r="S12" s="5" t="s">
        <v>72</v>
      </c>
      <c r="T12" s="13" t="s">
        <v>73</v>
      </c>
      <c r="U12" t="s">
        <v>74</v>
      </c>
      <c r="V12" s="14">
        <v>45680</v>
      </c>
      <c r="W12" s="15" t="s">
        <v>75</v>
      </c>
    </row>
    <row r="13" spans="1:23" ht="409.5" x14ac:dyDescent="0.25">
      <c r="A13" s="5">
        <v>2024</v>
      </c>
      <c r="B13" s="6">
        <v>45566</v>
      </c>
      <c r="C13" s="6">
        <v>45657</v>
      </c>
      <c r="D13" t="s">
        <v>63</v>
      </c>
      <c r="E13" s="7">
        <v>33111</v>
      </c>
      <c r="F13" s="8" t="s">
        <v>96</v>
      </c>
      <c r="G13" s="5" t="s">
        <v>97</v>
      </c>
      <c r="H13" s="5" t="s">
        <v>98</v>
      </c>
      <c r="I13" t="s">
        <v>65</v>
      </c>
      <c r="J13" s="9" t="s">
        <v>69</v>
      </c>
      <c r="K13" s="10" t="s">
        <v>99</v>
      </c>
      <c r="L13" s="6">
        <v>45566</v>
      </c>
      <c r="M13" s="6">
        <v>45657</v>
      </c>
      <c r="N13" s="5" t="s">
        <v>90</v>
      </c>
      <c r="O13" s="11">
        <v>13394.34</v>
      </c>
      <c r="P13" s="12">
        <v>13250.01</v>
      </c>
      <c r="Q13" s="11">
        <f t="shared" si="0"/>
        <v>40183.020000000004</v>
      </c>
      <c r="R13" s="12">
        <f t="shared" si="0"/>
        <v>39750.03</v>
      </c>
      <c r="S13" s="5" t="s">
        <v>72</v>
      </c>
      <c r="T13" s="13" t="s">
        <v>73</v>
      </c>
      <c r="U13" t="s">
        <v>74</v>
      </c>
      <c r="V13" s="14">
        <v>45680</v>
      </c>
      <c r="W13" s="15" t="s">
        <v>75</v>
      </c>
    </row>
    <row r="14" spans="1:23" ht="409.5" x14ac:dyDescent="0.25">
      <c r="A14" s="5">
        <v>2024</v>
      </c>
      <c r="B14" s="6">
        <v>45566</v>
      </c>
      <c r="C14" s="6">
        <v>45657</v>
      </c>
      <c r="D14" t="s">
        <v>63</v>
      </c>
      <c r="E14" s="7">
        <v>33111</v>
      </c>
      <c r="F14" s="8" t="s">
        <v>100</v>
      </c>
      <c r="G14" s="5" t="s">
        <v>97</v>
      </c>
      <c r="H14" s="5" t="s">
        <v>78</v>
      </c>
      <c r="I14" t="s">
        <v>65</v>
      </c>
      <c r="J14" s="9" t="s">
        <v>69</v>
      </c>
      <c r="K14" s="10" t="s">
        <v>101</v>
      </c>
      <c r="L14" s="6">
        <v>45566</v>
      </c>
      <c r="M14" s="6">
        <v>45657</v>
      </c>
      <c r="N14" s="5" t="s">
        <v>90</v>
      </c>
      <c r="O14" s="11">
        <v>14500</v>
      </c>
      <c r="P14" s="12">
        <v>13250</v>
      </c>
      <c r="Q14" s="11">
        <f t="shared" si="0"/>
        <v>43500</v>
      </c>
      <c r="R14" s="12">
        <f t="shared" si="0"/>
        <v>39750</v>
      </c>
      <c r="S14" s="5" t="s">
        <v>72</v>
      </c>
      <c r="T14" s="13" t="s">
        <v>73</v>
      </c>
      <c r="U14" t="s">
        <v>74</v>
      </c>
      <c r="V14" s="14">
        <v>45680</v>
      </c>
      <c r="W14" s="15" t="s">
        <v>75</v>
      </c>
    </row>
    <row r="15" spans="1:23" ht="409.5" x14ac:dyDescent="0.25">
      <c r="A15" s="5">
        <v>2024</v>
      </c>
      <c r="B15" s="6">
        <v>45566</v>
      </c>
      <c r="C15" s="6">
        <v>45657</v>
      </c>
      <c r="D15" t="s">
        <v>63</v>
      </c>
      <c r="E15" s="7">
        <v>33111</v>
      </c>
      <c r="F15" s="8" t="s">
        <v>102</v>
      </c>
      <c r="G15" s="5" t="s">
        <v>98</v>
      </c>
      <c r="H15" s="5" t="s">
        <v>103</v>
      </c>
      <c r="I15" t="s">
        <v>65</v>
      </c>
      <c r="J15" s="9" t="s">
        <v>69</v>
      </c>
      <c r="K15" s="10" t="s">
        <v>104</v>
      </c>
      <c r="L15" s="6">
        <v>45566</v>
      </c>
      <c r="M15" s="6">
        <v>45657</v>
      </c>
      <c r="N15" s="5" t="s">
        <v>90</v>
      </c>
      <c r="O15" s="11">
        <v>14500</v>
      </c>
      <c r="P15" s="12">
        <v>13250</v>
      </c>
      <c r="Q15" s="11">
        <f t="shared" si="0"/>
        <v>43500</v>
      </c>
      <c r="R15" s="12">
        <f t="shared" si="0"/>
        <v>39750</v>
      </c>
      <c r="S15" s="5" t="s">
        <v>72</v>
      </c>
      <c r="T15" s="13" t="s">
        <v>73</v>
      </c>
      <c r="U15" t="s">
        <v>74</v>
      </c>
      <c r="V15" s="14">
        <v>45680</v>
      </c>
      <c r="W15" s="15" t="s">
        <v>75</v>
      </c>
    </row>
    <row r="16" spans="1:23" ht="409.5" x14ac:dyDescent="0.25">
      <c r="A16" s="5">
        <v>2024</v>
      </c>
      <c r="B16" s="6">
        <v>45566</v>
      </c>
      <c r="C16" s="6">
        <v>45657</v>
      </c>
      <c r="D16" t="s">
        <v>63</v>
      </c>
      <c r="E16" s="7">
        <v>33111</v>
      </c>
      <c r="F16" s="8" t="s">
        <v>105</v>
      </c>
      <c r="G16" s="5" t="s">
        <v>106</v>
      </c>
      <c r="H16" s="5" t="s">
        <v>107</v>
      </c>
      <c r="I16" t="s">
        <v>65</v>
      </c>
      <c r="J16" s="9" t="s">
        <v>69</v>
      </c>
      <c r="K16" s="10" t="s">
        <v>108</v>
      </c>
      <c r="L16" s="6">
        <v>45566</v>
      </c>
      <c r="M16" s="6">
        <v>45657</v>
      </c>
      <c r="N16" s="5" t="s">
        <v>95</v>
      </c>
      <c r="O16" s="11">
        <v>18836.32</v>
      </c>
      <c r="P16" s="12">
        <v>17212.5</v>
      </c>
      <c r="Q16" s="11">
        <f t="shared" si="0"/>
        <v>56508.959999999999</v>
      </c>
      <c r="R16" s="12">
        <f t="shared" si="0"/>
        <v>51637.5</v>
      </c>
      <c r="S16" s="5" t="s">
        <v>72</v>
      </c>
      <c r="T16" s="13" t="s">
        <v>73</v>
      </c>
      <c r="U16" t="s">
        <v>74</v>
      </c>
      <c r="V16" s="14">
        <v>45680</v>
      </c>
      <c r="W16" s="15" t="s">
        <v>75</v>
      </c>
    </row>
    <row r="17" spans="1:23" ht="409.5" x14ac:dyDescent="0.25">
      <c r="A17" s="5">
        <v>2024</v>
      </c>
      <c r="B17" s="6">
        <v>45566</v>
      </c>
      <c r="C17" s="6">
        <v>45657</v>
      </c>
      <c r="D17" t="s">
        <v>63</v>
      </c>
      <c r="E17" s="7">
        <v>33111</v>
      </c>
      <c r="F17" s="8" t="s">
        <v>109</v>
      </c>
      <c r="G17" s="5" t="s">
        <v>110</v>
      </c>
      <c r="H17" s="5" t="s">
        <v>78</v>
      </c>
      <c r="I17" t="s">
        <v>64</v>
      </c>
      <c r="J17" s="9" t="s">
        <v>69</v>
      </c>
      <c r="K17" s="10" t="s">
        <v>111</v>
      </c>
      <c r="L17" s="6">
        <v>45566</v>
      </c>
      <c r="M17" s="6">
        <v>45657</v>
      </c>
      <c r="N17" s="5" t="s">
        <v>71</v>
      </c>
      <c r="O17" s="11">
        <v>14500</v>
      </c>
      <c r="P17" s="12">
        <v>13250</v>
      </c>
      <c r="Q17" s="11">
        <f t="shared" si="0"/>
        <v>43500</v>
      </c>
      <c r="R17" s="12">
        <f t="shared" si="0"/>
        <v>39750</v>
      </c>
      <c r="S17" s="5" t="s">
        <v>72</v>
      </c>
      <c r="T17" s="13" t="s">
        <v>73</v>
      </c>
      <c r="U17" t="s">
        <v>74</v>
      </c>
      <c r="V17" s="14">
        <v>45680</v>
      </c>
      <c r="W17" s="15" t="s">
        <v>75</v>
      </c>
    </row>
    <row r="18" spans="1:23" ht="409.5" x14ac:dyDescent="0.25">
      <c r="A18" s="5">
        <v>2024</v>
      </c>
      <c r="B18" s="6">
        <v>45566</v>
      </c>
      <c r="C18" s="6">
        <v>45657</v>
      </c>
      <c r="D18" t="s">
        <v>63</v>
      </c>
      <c r="E18" s="7">
        <v>33111</v>
      </c>
      <c r="F18" s="8" t="s">
        <v>91</v>
      </c>
      <c r="G18" s="5" t="s">
        <v>112</v>
      </c>
      <c r="H18" s="5" t="s">
        <v>113</v>
      </c>
      <c r="I18" t="s">
        <v>64</v>
      </c>
      <c r="J18" s="9" t="s">
        <v>69</v>
      </c>
      <c r="K18" s="10" t="s">
        <v>114</v>
      </c>
      <c r="L18" s="6">
        <v>45566</v>
      </c>
      <c r="M18" s="6">
        <v>45657</v>
      </c>
      <c r="N18" s="5" t="s">
        <v>71</v>
      </c>
      <c r="O18" s="11">
        <v>14500</v>
      </c>
      <c r="P18" s="12">
        <v>13250</v>
      </c>
      <c r="Q18" s="11">
        <f t="shared" si="0"/>
        <v>43500</v>
      </c>
      <c r="R18" s="12">
        <f t="shared" si="0"/>
        <v>39750</v>
      </c>
      <c r="S18" s="5" t="s">
        <v>72</v>
      </c>
      <c r="T18" s="13" t="s">
        <v>73</v>
      </c>
      <c r="U18" t="s">
        <v>74</v>
      </c>
      <c r="V18" s="14">
        <v>45680</v>
      </c>
      <c r="W18" s="15" t="s">
        <v>75</v>
      </c>
    </row>
    <row r="19" spans="1:23" ht="409.5" x14ac:dyDescent="0.25">
      <c r="A19" s="5">
        <v>2024</v>
      </c>
      <c r="B19" s="6">
        <v>45566</v>
      </c>
      <c r="C19" s="6">
        <v>45657</v>
      </c>
      <c r="D19" t="s">
        <v>63</v>
      </c>
      <c r="E19" s="7">
        <v>33111</v>
      </c>
      <c r="F19" s="8" t="s">
        <v>115</v>
      </c>
      <c r="G19" s="5" t="s">
        <v>116</v>
      </c>
      <c r="H19" s="5" t="s">
        <v>117</v>
      </c>
      <c r="I19" t="s">
        <v>64</v>
      </c>
      <c r="J19" s="9" t="s">
        <v>69</v>
      </c>
      <c r="K19" s="10" t="s">
        <v>118</v>
      </c>
      <c r="L19" s="6">
        <v>45566</v>
      </c>
      <c r="M19" s="6">
        <v>45657</v>
      </c>
      <c r="N19" s="5" t="s">
        <v>71</v>
      </c>
      <c r="O19" s="11">
        <v>14500</v>
      </c>
      <c r="P19" s="12">
        <v>13250</v>
      </c>
      <c r="Q19" s="11">
        <f t="shared" si="0"/>
        <v>43500</v>
      </c>
      <c r="R19" s="12">
        <f t="shared" si="0"/>
        <v>39750</v>
      </c>
      <c r="S19" s="5" t="s">
        <v>72</v>
      </c>
      <c r="T19" s="13" t="s">
        <v>73</v>
      </c>
      <c r="U19" t="s">
        <v>74</v>
      </c>
      <c r="V19" s="14">
        <v>45680</v>
      </c>
      <c r="W19" s="15" t="s">
        <v>75</v>
      </c>
    </row>
    <row r="20" spans="1:23" ht="409.5" x14ac:dyDescent="0.25">
      <c r="A20" s="5">
        <v>2024</v>
      </c>
      <c r="B20" s="6">
        <v>45566</v>
      </c>
      <c r="C20" s="6">
        <v>45657</v>
      </c>
      <c r="D20" t="s">
        <v>63</v>
      </c>
      <c r="E20" s="7">
        <v>33111</v>
      </c>
      <c r="F20" s="8" t="s">
        <v>119</v>
      </c>
      <c r="G20" s="5" t="s">
        <v>107</v>
      </c>
      <c r="H20" s="5" t="s">
        <v>78</v>
      </c>
      <c r="I20" t="s">
        <v>64</v>
      </c>
      <c r="J20" s="9" t="s">
        <v>69</v>
      </c>
      <c r="K20" s="10" t="s">
        <v>120</v>
      </c>
      <c r="L20" s="6">
        <v>45566</v>
      </c>
      <c r="M20" s="6">
        <v>45657</v>
      </c>
      <c r="N20" s="5" t="s">
        <v>71</v>
      </c>
      <c r="O20" s="11">
        <v>14500</v>
      </c>
      <c r="P20" s="12">
        <v>13250</v>
      </c>
      <c r="Q20" s="11">
        <f t="shared" si="0"/>
        <v>43500</v>
      </c>
      <c r="R20" s="12">
        <f t="shared" si="0"/>
        <v>39750</v>
      </c>
      <c r="S20" s="5" t="s">
        <v>72</v>
      </c>
      <c r="T20" s="13" t="s">
        <v>73</v>
      </c>
      <c r="U20" t="s">
        <v>74</v>
      </c>
      <c r="V20" s="14">
        <v>45680</v>
      </c>
      <c r="W20" s="15" t="s">
        <v>75</v>
      </c>
    </row>
    <row r="21" spans="1:23" ht="409.5" x14ac:dyDescent="0.25">
      <c r="A21" s="5">
        <v>2024</v>
      </c>
      <c r="B21" s="6">
        <v>45566</v>
      </c>
      <c r="C21" s="6">
        <v>45657</v>
      </c>
      <c r="D21" t="s">
        <v>63</v>
      </c>
      <c r="E21" s="7">
        <v>33111</v>
      </c>
      <c r="F21" s="8" t="s">
        <v>121</v>
      </c>
      <c r="G21" s="5" t="s">
        <v>78</v>
      </c>
      <c r="H21" s="5" t="s">
        <v>122</v>
      </c>
      <c r="I21" t="s">
        <v>65</v>
      </c>
      <c r="J21" s="9" t="s">
        <v>69</v>
      </c>
      <c r="K21" s="10" t="s">
        <v>123</v>
      </c>
      <c r="L21" s="6">
        <v>45566</v>
      </c>
      <c r="M21" s="6">
        <v>45657</v>
      </c>
      <c r="N21" s="5" t="s">
        <v>90</v>
      </c>
      <c r="O21" s="11">
        <v>14500</v>
      </c>
      <c r="P21" s="12">
        <v>13250</v>
      </c>
      <c r="Q21" s="11">
        <f t="shared" si="0"/>
        <v>43500</v>
      </c>
      <c r="R21" s="12">
        <f t="shared" si="0"/>
        <v>39750</v>
      </c>
      <c r="S21" s="5" t="s">
        <v>72</v>
      </c>
      <c r="T21" s="13" t="s">
        <v>73</v>
      </c>
      <c r="U21" t="s">
        <v>74</v>
      </c>
      <c r="V21" s="14">
        <v>45680</v>
      </c>
      <c r="W21" s="15" t="s">
        <v>75</v>
      </c>
    </row>
    <row r="22" spans="1:23" ht="409.5" x14ac:dyDescent="0.25">
      <c r="A22" s="5">
        <v>2024</v>
      </c>
      <c r="B22" s="6">
        <v>45566</v>
      </c>
      <c r="C22" s="6">
        <v>45657</v>
      </c>
      <c r="D22" t="s">
        <v>63</v>
      </c>
      <c r="E22" s="7">
        <v>33111</v>
      </c>
      <c r="F22" s="8" t="s">
        <v>124</v>
      </c>
      <c r="G22" s="5" t="s">
        <v>82</v>
      </c>
      <c r="H22" s="5" t="s">
        <v>125</v>
      </c>
      <c r="I22" t="s">
        <v>64</v>
      </c>
      <c r="J22" s="9" t="s">
        <v>69</v>
      </c>
      <c r="K22" s="10" t="s">
        <v>126</v>
      </c>
      <c r="L22" s="6">
        <v>45566</v>
      </c>
      <c r="M22" s="6">
        <v>45657</v>
      </c>
      <c r="N22" s="5" t="s">
        <v>71</v>
      </c>
      <c r="O22" s="11">
        <v>14500</v>
      </c>
      <c r="P22" s="12">
        <v>13250</v>
      </c>
      <c r="Q22" s="11">
        <f t="shared" si="0"/>
        <v>43500</v>
      </c>
      <c r="R22" s="12">
        <f t="shared" si="0"/>
        <v>39750</v>
      </c>
      <c r="S22" s="5" t="s">
        <v>72</v>
      </c>
      <c r="T22" s="13" t="s">
        <v>73</v>
      </c>
      <c r="U22" t="s">
        <v>74</v>
      </c>
      <c r="V22" s="14">
        <v>45680</v>
      </c>
      <c r="W22" s="15" t="s">
        <v>75</v>
      </c>
    </row>
    <row r="23" spans="1:23" ht="409.5" x14ac:dyDescent="0.25">
      <c r="A23" s="5">
        <v>2024</v>
      </c>
      <c r="B23" s="6">
        <v>45566</v>
      </c>
      <c r="C23" s="6">
        <v>45657</v>
      </c>
      <c r="D23" t="s">
        <v>63</v>
      </c>
      <c r="E23" s="7">
        <v>33111</v>
      </c>
      <c r="F23" s="8" t="s">
        <v>127</v>
      </c>
      <c r="G23" s="5" t="s">
        <v>67</v>
      </c>
      <c r="H23" s="5" t="s">
        <v>128</v>
      </c>
      <c r="I23" t="s">
        <v>64</v>
      </c>
      <c r="J23" s="9" t="s">
        <v>69</v>
      </c>
      <c r="K23" s="10" t="s">
        <v>129</v>
      </c>
      <c r="L23" s="6">
        <v>45566</v>
      </c>
      <c r="M23" s="6">
        <v>45657</v>
      </c>
      <c r="N23" s="5" t="s">
        <v>71</v>
      </c>
      <c r="O23" s="11">
        <v>13394.34</v>
      </c>
      <c r="P23" s="12">
        <v>13250</v>
      </c>
      <c r="Q23" s="11">
        <f t="shared" si="0"/>
        <v>40183.020000000004</v>
      </c>
      <c r="R23" s="12">
        <f t="shared" si="0"/>
        <v>39750</v>
      </c>
      <c r="S23" s="5" t="s">
        <v>72</v>
      </c>
      <c r="T23" s="13" t="s">
        <v>73</v>
      </c>
      <c r="U23" t="s">
        <v>74</v>
      </c>
      <c r="V23" s="14">
        <v>45680</v>
      </c>
      <c r="W23" s="15" t="s">
        <v>75</v>
      </c>
    </row>
    <row r="24" spans="1:23" ht="409.5" x14ac:dyDescent="0.25">
      <c r="A24" s="5">
        <v>2024</v>
      </c>
      <c r="B24" s="6">
        <v>45566</v>
      </c>
      <c r="C24" s="6">
        <v>45657</v>
      </c>
      <c r="D24" t="s">
        <v>63</v>
      </c>
      <c r="E24" s="7">
        <v>33111</v>
      </c>
      <c r="F24" s="8" t="s">
        <v>130</v>
      </c>
      <c r="G24" s="5" t="s">
        <v>131</v>
      </c>
      <c r="H24" s="5" t="s">
        <v>132</v>
      </c>
      <c r="I24" t="s">
        <v>65</v>
      </c>
      <c r="J24" s="9" t="s">
        <v>69</v>
      </c>
      <c r="K24" s="10" t="s">
        <v>133</v>
      </c>
      <c r="L24" s="6">
        <v>45566</v>
      </c>
      <c r="M24" s="6">
        <v>45657</v>
      </c>
      <c r="N24" s="5" t="s">
        <v>90</v>
      </c>
      <c r="O24" s="11">
        <v>14500</v>
      </c>
      <c r="P24" s="12">
        <v>13250</v>
      </c>
      <c r="Q24" s="11">
        <f t="shared" si="0"/>
        <v>43500</v>
      </c>
      <c r="R24" s="12">
        <f t="shared" si="0"/>
        <v>39750</v>
      </c>
      <c r="S24" s="5" t="s">
        <v>72</v>
      </c>
      <c r="T24" s="13" t="s">
        <v>73</v>
      </c>
      <c r="U24" t="s">
        <v>74</v>
      </c>
      <c r="V24" s="14">
        <v>45680</v>
      </c>
      <c r="W24" s="15" t="s">
        <v>75</v>
      </c>
    </row>
    <row r="25" spans="1:23" ht="409.5" x14ac:dyDescent="0.25">
      <c r="A25" s="5">
        <v>2024</v>
      </c>
      <c r="B25" s="6">
        <v>45566</v>
      </c>
      <c r="C25" s="6">
        <v>45657</v>
      </c>
      <c r="D25" t="s">
        <v>63</v>
      </c>
      <c r="E25" s="7">
        <v>33111</v>
      </c>
      <c r="F25" s="8" t="s">
        <v>134</v>
      </c>
      <c r="G25" s="5" t="s">
        <v>135</v>
      </c>
      <c r="H25" s="5" t="s">
        <v>136</v>
      </c>
      <c r="I25" t="s">
        <v>64</v>
      </c>
      <c r="J25" s="9" t="s">
        <v>69</v>
      </c>
      <c r="K25" s="10" t="s">
        <v>137</v>
      </c>
      <c r="L25" s="6">
        <v>45566</v>
      </c>
      <c r="M25" s="6">
        <v>45657</v>
      </c>
      <c r="N25" s="5" t="s">
        <v>71</v>
      </c>
      <c r="O25" s="11">
        <v>29000</v>
      </c>
      <c r="P25" s="12">
        <v>28687.5</v>
      </c>
      <c r="Q25" s="11">
        <f t="shared" si="0"/>
        <v>87000</v>
      </c>
      <c r="R25" s="12">
        <f t="shared" si="0"/>
        <v>86062.5</v>
      </c>
      <c r="S25" s="5" t="s">
        <v>72</v>
      </c>
      <c r="T25" s="13" t="s">
        <v>73</v>
      </c>
      <c r="U25" t="s">
        <v>74</v>
      </c>
      <c r="V25" s="14">
        <v>45680</v>
      </c>
      <c r="W25" s="15" t="s">
        <v>75</v>
      </c>
    </row>
    <row r="26" spans="1:23" ht="409.5" x14ac:dyDescent="0.25">
      <c r="A26" s="5">
        <v>2024</v>
      </c>
      <c r="B26" s="6">
        <v>45566</v>
      </c>
      <c r="C26" s="6">
        <v>45657</v>
      </c>
      <c r="D26" t="s">
        <v>63</v>
      </c>
      <c r="E26" s="7">
        <v>33111</v>
      </c>
      <c r="F26" s="8" t="s">
        <v>138</v>
      </c>
      <c r="G26" s="5" t="s">
        <v>139</v>
      </c>
      <c r="H26" s="5" t="s">
        <v>140</v>
      </c>
      <c r="I26" t="s">
        <v>64</v>
      </c>
      <c r="J26" s="9" t="s">
        <v>69</v>
      </c>
      <c r="K26" s="10" t="s">
        <v>141</v>
      </c>
      <c r="L26" s="6">
        <v>45566</v>
      </c>
      <c r="M26" s="6">
        <v>45657</v>
      </c>
      <c r="N26" s="5" t="s">
        <v>95</v>
      </c>
      <c r="O26" s="11">
        <v>13394.34</v>
      </c>
      <c r="P26" s="12">
        <v>13250.01</v>
      </c>
      <c r="Q26" s="11">
        <f t="shared" si="0"/>
        <v>40183.020000000004</v>
      </c>
      <c r="R26" s="12">
        <f t="shared" si="0"/>
        <v>39750.03</v>
      </c>
      <c r="S26" s="5" t="s">
        <v>72</v>
      </c>
      <c r="T26" s="13" t="s">
        <v>73</v>
      </c>
      <c r="U26" t="s">
        <v>74</v>
      </c>
      <c r="V26" s="14">
        <v>45680</v>
      </c>
      <c r="W26" s="15" t="s">
        <v>75</v>
      </c>
    </row>
    <row r="27" spans="1:23" ht="409.5" x14ac:dyDescent="0.25">
      <c r="A27" s="5">
        <v>2024</v>
      </c>
      <c r="B27" s="6">
        <v>45566</v>
      </c>
      <c r="C27" s="6">
        <v>45657</v>
      </c>
      <c r="D27" t="s">
        <v>63</v>
      </c>
      <c r="E27" s="7">
        <v>33111</v>
      </c>
      <c r="F27" s="8" t="s">
        <v>142</v>
      </c>
      <c r="G27" s="5" t="s">
        <v>143</v>
      </c>
      <c r="H27" s="5" t="s">
        <v>144</v>
      </c>
      <c r="I27" t="s">
        <v>64</v>
      </c>
      <c r="J27" s="9" t="s">
        <v>69</v>
      </c>
      <c r="K27" s="10" t="s">
        <v>145</v>
      </c>
      <c r="L27" s="6">
        <v>45566</v>
      </c>
      <c r="M27" s="6">
        <v>45657</v>
      </c>
      <c r="N27" s="5" t="s">
        <v>146</v>
      </c>
      <c r="O27" s="11">
        <v>40600</v>
      </c>
      <c r="P27" s="12">
        <v>37100</v>
      </c>
      <c r="Q27" s="11">
        <f t="shared" si="0"/>
        <v>121800</v>
      </c>
      <c r="R27" s="12">
        <f t="shared" si="0"/>
        <v>111300</v>
      </c>
      <c r="S27" s="5" t="s">
        <v>72</v>
      </c>
      <c r="T27" s="13" t="s">
        <v>73</v>
      </c>
      <c r="U27" t="s">
        <v>74</v>
      </c>
      <c r="V27" s="14">
        <v>45680</v>
      </c>
      <c r="W27" s="15" t="s">
        <v>75</v>
      </c>
    </row>
    <row r="28" spans="1:23" ht="409.5" x14ac:dyDescent="0.25">
      <c r="A28" s="5">
        <v>2024</v>
      </c>
      <c r="B28" s="6">
        <v>45566</v>
      </c>
      <c r="C28" s="6">
        <v>45657</v>
      </c>
      <c r="D28" t="s">
        <v>63</v>
      </c>
      <c r="E28" s="7">
        <v>33111</v>
      </c>
      <c r="F28" s="8" t="s">
        <v>147</v>
      </c>
      <c r="G28" s="5" t="s">
        <v>148</v>
      </c>
      <c r="H28" s="5" t="s">
        <v>149</v>
      </c>
      <c r="I28" t="s">
        <v>64</v>
      </c>
      <c r="J28" s="9" t="s">
        <v>69</v>
      </c>
      <c r="K28" s="10" t="s">
        <v>150</v>
      </c>
      <c r="L28" s="6">
        <v>45566</v>
      </c>
      <c r="M28" s="6">
        <v>45657</v>
      </c>
      <c r="N28" s="5" t="s">
        <v>146</v>
      </c>
      <c r="O28" s="11">
        <v>29754</v>
      </c>
      <c r="P28" s="12">
        <v>27189</v>
      </c>
      <c r="Q28" s="11">
        <f t="shared" si="0"/>
        <v>89262</v>
      </c>
      <c r="R28" s="12">
        <f t="shared" si="0"/>
        <v>81567</v>
      </c>
      <c r="S28" s="5" t="s">
        <v>72</v>
      </c>
      <c r="T28" s="13" t="s">
        <v>73</v>
      </c>
      <c r="U28" t="s">
        <v>74</v>
      </c>
      <c r="V28" s="14">
        <v>45680</v>
      </c>
      <c r="W28" s="15" t="s">
        <v>75</v>
      </c>
    </row>
    <row r="29" spans="1:23" ht="409.5" x14ac:dyDescent="0.25">
      <c r="A29" s="5">
        <v>2024</v>
      </c>
      <c r="B29" s="6">
        <v>45566</v>
      </c>
      <c r="C29" s="6">
        <v>45657</v>
      </c>
      <c r="D29" t="s">
        <v>63</v>
      </c>
      <c r="E29" s="7">
        <v>33111</v>
      </c>
      <c r="F29" s="8" t="s">
        <v>151</v>
      </c>
      <c r="G29" s="5" t="s">
        <v>152</v>
      </c>
      <c r="H29" s="5" t="s">
        <v>153</v>
      </c>
      <c r="I29" t="s">
        <v>64</v>
      </c>
      <c r="J29" s="9" t="s">
        <v>69</v>
      </c>
      <c r="K29" s="10" t="s">
        <v>154</v>
      </c>
      <c r="L29" s="6">
        <v>45566</v>
      </c>
      <c r="M29" s="6">
        <v>45657</v>
      </c>
      <c r="N29" s="5" t="s">
        <v>146</v>
      </c>
      <c r="O29" s="11">
        <v>34800</v>
      </c>
      <c r="P29" s="12">
        <v>31800</v>
      </c>
      <c r="Q29" s="11">
        <f t="shared" si="0"/>
        <v>104400</v>
      </c>
      <c r="R29" s="12">
        <f t="shared" si="0"/>
        <v>95400</v>
      </c>
      <c r="S29" s="5" t="s">
        <v>72</v>
      </c>
      <c r="T29" s="13" t="s">
        <v>73</v>
      </c>
      <c r="U29" t="s">
        <v>74</v>
      </c>
      <c r="V29" s="14">
        <v>45680</v>
      </c>
      <c r="W29" s="15" t="s">
        <v>75</v>
      </c>
    </row>
    <row r="30" spans="1:23" ht="409.5" x14ac:dyDescent="0.25">
      <c r="A30" s="5">
        <v>2024</v>
      </c>
      <c r="B30" s="6">
        <v>45566</v>
      </c>
      <c r="C30" s="6">
        <v>45657</v>
      </c>
      <c r="D30" t="s">
        <v>63</v>
      </c>
      <c r="E30" s="7">
        <v>33111</v>
      </c>
      <c r="F30" s="8" t="s">
        <v>155</v>
      </c>
      <c r="G30" s="5" t="s">
        <v>132</v>
      </c>
      <c r="H30" s="5" t="s">
        <v>83</v>
      </c>
      <c r="I30" t="s">
        <v>64</v>
      </c>
      <c r="J30" s="9" t="s">
        <v>69</v>
      </c>
      <c r="K30" s="10" t="s">
        <v>156</v>
      </c>
      <c r="L30" s="6">
        <v>45566</v>
      </c>
      <c r="M30" s="6">
        <v>45657</v>
      </c>
      <c r="N30" s="5" t="s">
        <v>146</v>
      </c>
      <c r="O30" s="11">
        <v>42920</v>
      </c>
      <c r="P30" s="12">
        <v>39220</v>
      </c>
      <c r="Q30" s="11">
        <f t="shared" si="0"/>
        <v>128760</v>
      </c>
      <c r="R30" s="12">
        <f t="shared" si="0"/>
        <v>117660</v>
      </c>
      <c r="S30" s="5" t="s">
        <v>72</v>
      </c>
      <c r="T30" s="13" t="s">
        <v>73</v>
      </c>
      <c r="U30" t="s">
        <v>74</v>
      </c>
      <c r="V30" s="14">
        <v>45680</v>
      </c>
      <c r="W30" s="15" t="s">
        <v>75</v>
      </c>
    </row>
    <row r="31" spans="1:23" ht="409.5" x14ac:dyDescent="0.25">
      <c r="A31" s="5">
        <v>2024</v>
      </c>
      <c r="B31" s="6">
        <v>45566</v>
      </c>
      <c r="C31" s="6">
        <v>45657</v>
      </c>
      <c r="D31" t="s">
        <v>63</v>
      </c>
      <c r="E31" s="7">
        <v>33111</v>
      </c>
      <c r="F31" s="8" t="s">
        <v>134</v>
      </c>
      <c r="G31" s="5" t="s">
        <v>135</v>
      </c>
      <c r="H31" s="5" t="s">
        <v>157</v>
      </c>
      <c r="I31" t="s">
        <v>64</v>
      </c>
      <c r="J31" s="9" t="s">
        <v>69</v>
      </c>
      <c r="K31" s="10" t="s">
        <v>158</v>
      </c>
      <c r="L31" s="6">
        <v>45566</v>
      </c>
      <c r="M31" s="6">
        <v>45657</v>
      </c>
      <c r="N31" s="5" t="s">
        <v>159</v>
      </c>
      <c r="O31" s="11">
        <v>34800</v>
      </c>
      <c r="P31" s="12">
        <v>31800</v>
      </c>
      <c r="Q31" s="11">
        <f t="shared" ref="Q31:R34" si="1">O31*3</f>
        <v>104400</v>
      </c>
      <c r="R31" s="12">
        <f t="shared" si="1"/>
        <v>95400</v>
      </c>
      <c r="S31" s="5" t="s">
        <v>72</v>
      </c>
      <c r="T31" s="13" t="s">
        <v>73</v>
      </c>
      <c r="U31" t="s">
        <v>74</v>
      </c>
      <c r="V31" s="14">
        <v>45680</v>
      </c>
      <c r="W31" s="15" t="s">
        <v>75</v>
      </c>
    </row>
    <row r="32" spans="1:23" ht="409.5" x14ac:dyDescent="0.25">
      <c r="A32" s="5">
        <v>2024</v>
      </c>
      <c r="B32" s="6">
        <v>45566</v>
      </c>
      <c r="C32" s="6">
        <v>45657</v>
      </c>
      <c r="D32" t="s">
        <v>63</v>
      </c>
      <c r="E32" s="7">
        <v>33111</v>
      </c>
      <c r="F32" s="8" t="s">
        <v>160</v>
      </c>
      <c r="G32" s="5" t="s">
        <v>161</v>
      </c>
      <c r="H32" s="5" t="s">
        <v>162</v>
      </c>
      <c r="I32" t="s">
        <v>64</v>
      </c>
      <c r="J32" s="9" t="s">
        <v>69</v>
      </c>
      <c r="K32" s="10" t="s">
        <v>163</v>
      </c>
      <c r="L32" s="6">
        <v>45566</v>
      </c>
      <c r="M32" s="6">
        <v>45657</v>
      </c>
      <c r="N32" s="5" t="s">
        <v>146</v>
      </c>
      <c r="O32" s="11">
        <v>34800</v>
      </c>
      <c r="P32" s="12">
        <v>31800</v>
      </c>
      <c r="Q32" s="11">
        <f t="shared" si="1"/>
        <v>104400</v>
      </c>
      <c r="R32" s="12">
        <f t="shared" si="1"/>
        <v>95400</v>
      </c>
      <c r="S32" s="5" t="s">
        <v>72</v>
      </c>
      <c r="T32" s="13" t="s">
        <v>73</v>
      </c>
      <c r="U32" t="s">
        <v>74</v>
      </c>
      <c r="V32" s="14">
        <v>45680</v>
      </c>
      <c r="W32" s="15" t="s">
        <v>75</v>
      </c>
    </row>
    <row r="33" spans="1:23" ht="409.5" x14ac:dyDescent="0.25">
      <c r="A33" s="5">
        <v>2024</v>
      </c>
      <c r="B33" s="6">
        <v>45566</v>
      </c>
      <c r="C33" s="6">
        <v>45657</v>
      </c>
      <c r="D33" t="s">
        <v>63</v>
      </c>
      <c r="E33" s="7">
        <v>33111</v>
      </c>
      <c r="F33" s="8" t="s">
        <v>164</v>
      </c>
      <c r="G33" s="5" t="s">
        <v>165</v>
      </c>
      <c r="H33" s="5" t="s">
        <v>166</v>
      </c>
      <c r="I33" t="s">
        <v>65</v>
      </c>
      <c r="J33" s="9" t="s">
        <v>69</v>
      </c>
      <c r="K33" s="10" t="s">
        <v>167</v>
      </c>
      <c r="L33" s="6">
        <v>45566</v>
      </c>
      <c r="M33" s="6">
        <v>45657</v>
      </c>
      <c r="N33" s="5" t="s">
        <v>71</v>
      </c>
      <c r="O33" s="11">
        <v>14500</v>
      </c>
      <c r="P33" s="12">
        <v>13250</v>
      </c>
      <c r="Q33" s="11">
        <f t="shared" si="1"/>
        <v>43500</v>
      </c>
      <c r="R33" s="12">
        <f t="shared" si="1"/>
        <v>39750</v>
      </c>
      <c r="S33" s="5" t="s">
        <v>72</v>
      </c>
      <c r="T33" s="13" t="s">
        <v>73</v>
      </c>
      <c r="U33" t="s">
        <v>74</v>
      </c>
      <c r="V33" s="14">
        <v>45680</v>
      </c>
      <c r="W33" s="15" t="s">
        <v>75</v>
      </c>
    </row>
    <row r="34" spans="1:23" ht="409.5" x14ac:dyDescent="0.25">
      <c r="A34" s="5">
        <v>2024</v>
      </c>
      <c r="B34" s="6">
        <v>45566</v>
      </c>
      <c r="C34" s="6">
        <v>45657</v>
      </c>
      <c r="D34" t="s">
        <v>63</v>
      </c>
      <c r="E34" s="7">
        <v>33111</v>
      </c>
      <c r="F34" s="8" t="s">
        <v>168</v>
      </c>
      <c r="G34" s="5" t="s">
        <v>78</v>
      </c>
      <c r="H34" s="5" t="s">
        <v>83</v>
      </c>
      <c r="I34" t="s">
        <v>65</v>
      </c>
      <c r="J34" s="9" t="s">
        <v>69</v>
      </c>
      <c r="K34" s="10" t="s">
        <v>169</v>
      </c>
      <c r="L34" s="6">
        <v>45566</v>
      </c>
      <c r="M34" s="6">
        <v>45657</v>
      </c>
      <c r="N34" s="5" t="s">
        <v>71</v>
      </c>
      <c r="O34" s="11">
        <v>14500</v>
      </c>
      <c r="P34" s="12">
        <v>13250</v>
      </c>
      <c r="Q34" s="11">
        <f t="shared" si="1"/>
        <v>43500</v>
      </c>
      <c r="R34" s="12">
        <f t="shared" si="1"/>
        <v>39750</v>
      </c>
      <c r="S34" s="5" t="s">
        <v>72</v>
      </c>
      <c r="T34" s="13" t="s">
        <v>73</v>
      </c>
      <c r="U34" t="s">
        <v>74</v>
      </c>
      <c r="V34" s="14">
        <v>45680</v>
      </c>
      <c r="W34" s="15" t="s">
        <v>75</v>
      </c>
    </row>
    <row r="35" spans="1:23" ht="409.5" x14ac:dyDescent="0.25">
      <c r="A35" s="5">
        <v>2024</v>
      </c>
      <c r="B35" s="6">
        <v>45566</v>
      </c>
      <c r="C35" s="6">
        <v>45657</v>
      </c>
      <c r="D35" t="s">
        <v>63</v>
      </c>
      <c r="E35" s="7">
        <v>33111</v>
      </c>
      <c r="F35" s="5" t="s">
        <v>170</v>
      </c>
      <c r="G35" s="5" t="s">
        <v>171</v>
      </c>
      <c r="H35" s="5" t="s">
        <v>172</v>
      </c>
      <c r="I35" t="s">
        <v>65</v>
      </c>
      <c r="J35" s="9" t="s">
        <v>173</v>
      </c>
      <c r="K35" s="10" t="s">
        <v>174</v>
      </c>
      <c r="L35" s="6">
        <v>45566</v>
      </c>
      <c r="M35" s="6">
        <v>45657</v>
      </c>
      <c r="N35" s="5" t="s">
        <v>175</v>
      </c>
      <c r="O35" s="11">
        <v>547.16999999999996</v>
      </c>
      <c r="P35" s="12">
        <v>500</v>
      </c>
      <c r="Q35" s="11">
        <f>O35*15</f>
        <v>8207.5499999999993</v>
      </c>
      <c r="R35" s="12">
        <f>P35*15</f>
        <v>7500</v>
      </c>
      <c r="S35" s="5" t="s">
        <v>72</v>
      </c>
      <c r="T35" s="13" t="s">
        <v>73</v>
      </c>
      <c r="U35" t="s">
        <v>74</v>
      </c>
      <c r="V35" s="14">
        <v>45680</v>
      </c>
      <c r="W35" s="15" t="s">
        <v>75</v>
      </c>
    </row>
    <row r="36" spans="1:23" ht="409.5" x14ac:dyDescent="0.25">
      <c r="A36" s="5">
        <v>2024</v>
      </c>
      <c r="B36" s="6">
        <v>45566</v>
      </c>
      <c r="C36" s="6">
        <v>45657</v>
      </c>
      <c r="D36" t="s">
        <v>63</v>
      </c>
      <c r="E36" s="7">
        <v>33111</v>
      </c>
      <c r="F36" s="5" t="s">
        <v>176</v>
      </c>
      <c r="G36" s="5" t="s">
        <v>177</v>
      </c>
      <c r="H36" s="5" t="s">
        <v>83</v>
      </c>
      <c r="I36" t="s">
        <v>64</v>
      </c>
      <c r="J36" s="9" t="s">
        <v>69</v>
      </c>
      <c r="K36" s="10" t="s">
        <v>178</v>
      </c>
      <c r="L36" s="6">
        <v>45566</v>
      </c>
      <c r="M36" s="6">
        <v>45657</v>
      </c>
      <c r="N36" s="5" t="s">
        <v>71</v>
      </c>
      <c r="O36" s="11">
        <v>383.02</v>
      </c>
      <c r="P36" s="12">
        <v>350</v>
      </c>
      <c r="Q36" s="11">
        <f>O36*20</f>
        <v>7660.4</v>
      </c>
      <c r="R36" s="12">
        <f>P36*20</f>
        <v>7000</v>
      </c>
      <c r="S36" s="5" t="s">
        <v>72</v>
      </c>
      <c r="T36" s="13" t="s">
        <v>73</v>
      </c>
      <c r="U36" t="s">
        <v>74</v>
      </c>
      <c r="V36" s="14">
        <v>45680</v>
      </c>
      <c r="W36" s="15" t="s">
        <v>75</v>
      </c>
    </row>
    <row r="37" spans="1:23" ht="409.5" x14ac:dyDescent="0.25">
      <c r="A37" s="5">
        <v>2024</v>
      </c>
      <c r="B37" s="6">
        <v>45566</v>
      </c>
      <c r="C37" s="6">
        <v>45657</v>
      </c>
      <c r="D37" t="s">
        <v>63</v>
      </c>
      <c r="E37" s="7">
        <v>33111</v>
      </c>
      <c r="F37" s="5" t="s">
        <v>179</v>
      </c>
      <c r="G37" s="5" t="s">
        <v>68</v>
      </c>
      <c r="H37" s="5" t="s">
        <v>180</v>
      </c>
      <c r="I37" t="s">
        <v>64</v>
      </c>
      <c r="J37" s="9" t="s">
        <v>69</v>
      </c>
      <c r="K37" s="10" t="s">
        <v>181</v>
      </c>
      <c r="L37" s="6">
        <v>45566</v>
      </c>
      <c r="M37" s="6">
        <v>45657</v>
      </c>
      <c r="N37" s="5" t="s">
        <v>71</v>
      </c>
      <c r="O37" s="11">
        <v>383.02</v>
      </c>
      <c r="P37" s="12">
        <v>350</v>
      </c>
      <c r="Q37" s="11">
        <f>O37*36</f>
        <v>13788.72</v>
      </c>
      <c r="R37" s="12">
        <f>P37*36</f>
        <v>12600</v>
      </c>
      <c r="S37" s="5" t="s">
        <v>72</v>
      </c>
      <c r="T37" s="13" t="s">
        <v>73</v>
      </c>
      <c r="U37" t="s">
        <v>74</v>
      </c>
      <c r="V37" s="14">
        <v>45680</v>
      </c>
      <c r="W37" s="15" t="s">
        <v>75</v>
      </c>
    </row>
    <row r="38" spans="1:23" ht="409.5" x14ac:dyDescent="0.25">
      <c r="A38" s="5">
        <v>2024</v>
      </c>
      <c r="B38" s="6">
        <v>45566</v>
      </c>
      <c r="C38" s="6">
        <v>45657</v>
      </c>
      <c r="D38" t="s">
        <v>63</v>
      </c>
      <c r="E38" s="7">
        <v>33111</v>
      </c>
      <c r="F38" s="5" t="s">
        <v>182</v>
      </c>
      <c r="G38" s="5" t="s">
        <v>183</v>
      </c>
      <c r="H38" s="5" t="s">
        <v>83</v>
      </c>
      <c r="I38" t="s">
        <v>64</v>
      </c>
      <c r="J38" s="9" t="s">
        <v>69</v>
      </c>
      <c r="K38" s="10" t="s">
        <v>184</v>
      </c>
      <c r="L38" s="6">
        <v>45566</v>
      </c>
      <c r="M38" s="6">
        <v>45657</v>
      </c>
      <c r="N38" s="5" t="s">
        <v>185</v>
      </c>
      <c r="O38" s="11">
        <v>383.02</v>
      </c>
      <c r="P38" s="12">
        <v>350</v>
      </c>
      <c r="Q38" s="11">
        <f>O38*125</f>
        <v>47877.5</v>
      </c>
      <c r="R38" s="12">
        <f>P38*125</f>
        <v>43750</v>
      </c>
      <c r="S38" s="5" t="s">
        <v>72</v>
      </c>
      <c r="T38" s="13" t="s">
        <v>73</v>
      </c>
      <c r="U38" t="s">
        <v>74</v>
      </c>
      <c r="V38" s="14">
        <v>45680</v>
      </c>
      <c r="W38" s="15" t="s">
        <v>75</v>
      </c>
    </row>
    <row r="39" spans="1:23" ht="409.5" x14ac:dyDescent="0.25">
      <c r="A39" s="5">
        <v>2024</v>
      </c>
      <c r="B39" s="6">
        <v>45566</v>
      </c>
      <c r="C39" s="6">
        <v>45657</v>
      </c>
      <c r="D39" t="s">
        <v>63</v>
      </c>
      <c r="E39" s="7">
        <v>33111</v>
      </c>
      <c r="F39" s="5" t="s">
        <v>182</v>
      </c>
      <c r="G39" s="5" t="s">
        <v>183</v>
      </c>
      <c r="H39" s="5" t="s">
        <v>83</v>
      </c>
      <c r="I39" t="s">
        <v>64</v>
      </c>
      <c r="J39" s="9" t="s">
        <v>173</v>
      </c>
      <c r="K39" s="10" t="s">
        <v>186</v>
      </c>
      <c r="L39" s="6">
        <v>45566</v>
      </c>
      <c r="M39" s="6">
        <v>45657</v>
      </c>
      <c r="N39" s="5" t="s">
        <v>185</v>
      </c>
      <c r="O39" s="11">
        <v>383.02</v>
      </c>
      <c r="P39" s="12">
        <v>350</v>
      </c>
      <c r="Q39" s="11">
        <f>O39*52</f>
        <v>19917.04</v>
      </c>
      <c r="R39" s="12">
        <f>P39*52</f>
        <v>18200</v>
      </c>
      <c r="S39" s="5" t="s">
        <v>72</v>
      </c>
      <c r="T39" s="13" t="s">
        <v>73</v>
      </c>
      <c r="U39" t="s">
        <v>74</v>
      </c>
      <c r="V39" s="14">
        <v>45680</v>
      </c>
      <c r="W39" s="15" t="s">
        <v>75</v>
      </c>
    </row>
    <row r="40" spans="1:23" ht="409.5" x14ac:dyDescent="0.25">
      <c r="A40" s="5">
        <v>2024</v>
      </c>
      <c r="B40" s="6">
        <v>45566</v>
      </c>
      <c r="C40" s="6">
        <v>45657</v>
      </c>
      <c r="D40" t="s">
        <v>63</v>
      </c>
      <c r="E40" s="7">
        <v>33111</v>
      </c>
      <c r="F40" s="5" t="s">
        <v>182</v>
      </c>
      <c r="G40" s="5" t="s">
        <v>183</v>
      </c>
      <c r="H40" s="5" t="s">
        <v>83</v>
      </c>
      <c r="I40" t="s">
        <v>64</v>
      </c>
      <c r="J40" s="9" t="s">
        <v>187</v>
      </c>
      <c r="K40" s="10" t="s">
        <v>188</v>
      </c>
      <c r="L40" s="6">
        <v>45566</v>
      </c>
      <c r="M40" s="6">
        <v>45657</v>
      </c>
      <c r="N40" s="5" t="s">
        <v>185</v>
      </c>
      <c r="O40" s="11">
        <v>383.02</v>
      </c>
      <c r="P40" s="12">
        <v>350</v>
      </c>
      <c r="Q40" s="11">
        <f>O40*44</f>
        <v>16852.879999999997</v>
      </c>
      <c r="R40" s="12">
        <f>P40*44</f>
        <v>15400</v>
      </c>
      <c r="S40" s="5" t="s">
        <v>72</v>
      </c>
      <c r="T40" s="13" t="s">
        <v>73</v>
      </c>
      <c r="U40" t="s">
        <v>74</v>
      </c>
      <c r="V40" s="14">
        <v>45680</v>
      </c>
      <c r="W40" s="15" t="s">
        <v>75</v>
      </c>
    </row>
    <row r="41" spans="1:23" ht="409.5" x14ac:dyDescent="0.25">
      <c r="A41" s="5">
        <v>2024</v>
      </c>
      <c r="B41" s="6">
        <v>45566</v>
      </c>
      <c r="C41" s="6">
        <v>45657</v>
      </c>
      <c r="D41" t="s">
        <v>63</v>
      </c>
      <c r="E41" s="7">
        <v>33111</v>
      </c>
      <c r="F41" s="5" t="s">
        <v>189</v>
      </c>
      <c r="G41" s="5" t="s">
        <v>113</v>
      </c>
      <c r="H41" s="5" t="s">
        <v>190</v>
      </c>
      <c r="I41" t="s">
        <v>65</v>
      </c>
      <c r="J41" s="9" t="s">
        <v>69</v>
      </c>
      <c r="K41" s="10" t="s">
        <v>191</v>
      </c>
      <c r="L41" s="6">
        <v>45566</v>
      </c>
      <c r="M41" s="6">
        <v>45657</v>
      </c>
      <c r="N41" s="5" t="s">
        <v>90</v>
      </c>
      <c r="O41" s="11">
        <v>383.02</v>
      </c>
      <c r="P41" s="12">
        <v>350</v>
      </c>
      <c r="Q41" s="11">
        <f>O41*32</f>
        <v>12256.64</v>
      </c>
      <c r="R41" s="12">
        <f>P41*32</f>
        <v>11200</v>
      </c>
      <c r="S41" s="5" t="s">
        <v>72</v>
      </c>
      <c r="T41" s="13" t="s">
        <v>73</v>
      </c>
      <c r="U41" t="s">
        <v>74</v>
      </c>
      <c r="V41" s="14">
        <v>45680</v>
      </c>
      <c r="W41" s="15" t="s">
        <v>75</v>
      </c>
    </row>
    <row r="42" spans="1:23" ht="409.5" x14ac:dyDescent="0.25">
      <c r="A42" s="5">
        <v>2024</v>
      </c>
      <c r="B42" s="6">
        <v>45566</v>
      </c>
      <c r="C42" s="6">
        <v>45657</v>
      </c>
      <c r="D42" t="s">
        <v>63</v>
      </c>
      <c r="E42" s="7">
        <v>33111</v>
      </c>
      <c r="F42" s="5" t="s">
        <v>189</v>
      </c>
      <c r="G42" s="5" t="s">
        <v>113</v>
      </c>
      <c r="H42" s="5" t="s">
        <v>190</v>
      </c>
      <c r="I42" t="s">
        <v>65</v>
      </c>
      <c r="J42" s="9" t="s">
        <v>69</v>
      </c>
      <c r="K42" s="10" t="s">
        <v>192</v>
      </c>
      <c r="L42" s="6">
        <v>45566</v>
      </c>
      <c r="M42" s="6">
        <v>45657</v>
      </c>
      <c r="N42" s="5" t="s">
        <v>90</v>
      </c>
      <c r="O42" s="11">
        <v>383.02</v>
      </c>
      <c r="P42" s="12">
        <v>350</v>
      </c>
      <c r="Q42" s="11">
        <f>O42*58</f>
        <v>22215.16</v>
      </c>
      <c r="R42" s="12">
        <f>P42*58</f>
        <v>20300</v>
      </c>
      <c r="S42" s="5" t="s">
        <v>72</v>
      </c>
      <c r="T42" s="13" t="s">
        <v>73</v>
      </c>
      <c r="U42" t="s">
        <v>74</v>
      </c>
      <c r="V42" s="14">
        <v>45680</v>
      </c>
      <c r="W42" s="15" t="s">
        <v>75</v>
      </c>
    </row>
    <row r="43" spans="1:23" ht="409.5" x14ac:dyDescent="0.25">
      <c r="A43" s="5">
        <v>2024</v>
      </c>
      <c r="B43" s="6">
        <v>45566</v>
      </c>
      <c r="C43" s="6">
        <v>45657</v>
      </c>
      <c r="D43" t="s">
        <v>63</v>
      </c>
      <c r="E43" s="7">
        <v>33111</v>
      </c>
      <c r="F43" s="5" t="s">
        <v>193</v>
      </c>
      <c r="G43" s="5" t="s">
        <v>194</v>
      </c>
      <c r="H43" s="5" t="s">
        <v>195</v>
      </c>
      <c r="I43" t="s">
        <v>65</v>
      </c>
      <c r="J43" s="9" t="s">
        <v>69</v>
      </c>
      <c r="K43" s="10" t="s">
        <v>196</v>
      </c>
      <c r="L43" s="6">
        <v>45566</v>
      </c>
      <c r="M43" s="6">
        <v>45657</v>
      </c>
      <c r="N43" s="5" t="s">
        <v>197</v>
      </c>
      <c r="O43" s="11">
        <v>383.19</v>
      </c>
      <c r="P43" s="12">
        <v>350</v>
      </c>
      <c r="Q43" s="11">
        <f>O43*40</f>
        <v>15327.6</v>
      </c>
      <c r="R43" s="12">
        <f>P43*40</f>
        <v>14000</v>
      </c>
      <c r="S43" s="5" t="s">
        <v>72</v>
      </c>
      <c r="T43" s="13" t="s">
        <v>73</v>
      </c>
      <c r="U43" t="s">
        <v>74</v>
      </c>
      <c r="V43" s="14">
        <v>45680</v>
      </c>
      <c r="W43" s="15" t="s">
        <v>75</v>
      </c>
    </row>
    <row r="44" spans="1:23" ht="409.5" x14ac:dyDescent="0.25">
      <c r="A44" s="5">
        <v>2024</v>
      </c>
      <c r="B44" s="6">
        <v>45566</v>
      </c>
      <c r="C44" s="6">
        <v>45657</v>
      </c>
      <c r="D44" t="s">
        <v>63</v>
      </c>
      <c r="E44" s="7">
        <v>33111</v>
      </c>
      <c r="F44" s="5" t="s">
        <v>193</v>
      </c>
      <c r="G44" s="5" t="s">
        <v>194</v>
      </c>
      <c r="H44" s="5" t="s">
        <v>195</v>
      </c>
      <c r="I44" t="s">
        <v>65</v>
      </c>
      <c r="J44" s="9" t="s">
        <v>173</v>
      </c>
      <c r="K44" s="10" t="s">
        <v>198</v>
      </c>
      <c r="L44" s="6">
        <v>45566</v>
      </c>
      <c r="M44" s="6">
        <v>45657</v>
      </c>
      <c r="N44" s="5" t="s">
        <v>197</v>
      </c>
      <c r="O44" s="11">
        <v>383.19</v>
      </c>
      <c r="P44" s="12">
        <v>350</v>
      </c>
      <c r="Q44" s="11">
        <f>O44*33.3</f>
        <v>12760.226999999999</v>
      </c>
      <c r="R44" s="12">
        <f>P44*33.3</f>
        <v>11654.999999999998</v>
      </c>
      <c r="S44" s="5" t="s">
        <v>72</v>
      </c>
      <c r="T44" s="13" t="s">
        <v>73</v>
      </c>
      <c r="U44" t="s">
        <v>74</v>
      </c>
      <c r="V44" s="14">
        <v>45680</v>
      </c>
      <c r="W44" s="15" t="s">
        <v>75</v>
      </c>
    </row>
    <row r="45" spans="1:23" ht="409.5" x14ac:dyDescent="0.25">
      <c r="A45" s="5">
        <v>2024</v>
      </c>
      <c r="B45" s="6">
        <v>45566</v>
      </c>
      <c r="C45" s="6">
        <v>45657</v>
      </c>
      <c r="D45" t="s">
        <v>63</v>
      </c>
      <c r="E45" s="7">
        <v>33111</v>
      </c>
      <c r="F45" s="5" t="s">
        <v>199</v>
      </c>
      <c r="G45" s="5" t="s">
        <v>200</v>
      </c>
      <c r="H45" s="5" t="s">
        <v>201</v>
      </c>
      <c r="I45" t="s">
        <v>64</v>
      </c>
      <c r="J45" s="9" t="s">
        <v>69</v>
      </c>
      <c r="K45" s="10" t="s">
        <v>202</v>
      </c>
      <c r="L45" s="6">
        <v>45566</v>
      </c>
      <c r="M45" s="6">
        <v>45657</v>
      </c>
      <c r="N45" s="5" t="s">
        <v>159</v>
      </c>
      <c r="O45" s="11">
        <v>547.16999999999996</v>
      </c>
      <c r="P45" s="12">
        <v>500</v>
      </c>
      <c r="Q45" s="11">
        <f>O45*48</f>
        <v>26264.159999999996</v>
      </c>
      <c r="R45" s="12">
        <f>P45*48</f>
        <v>24000</v>
      </c>
      <c r="S45" s="5" t="s">
        <v>72</v>
      </c>
      <c r="T45" s="13" t="s">
        <v>73</v>
      </c>
      <c r="U45" t="s">
        <v>74</v>
      </c>
      <c r="V45" s="14">
        <v>45680</v>
      </c>
      <c r="W45" s="15" t="s">
        <v>75</v>
      </c>
    </row>
    <row r="46" spans="1:23" ht="409.5" x14ac:dyDescent="0.25">
      <c r="A46" s="5">
        <v>2024</v>
      </c>
      <c r="B46" s="6">
        <v>45566</v>
      </c>
      <c r="C46" s="6">
        <v>45657</v>
      </c>
      <c r="D46" t="s">
        <v>63</v>
      </c>
      <c r="E46" s="7">
        <v>33111</v>
      </c>
      <c r="F46" s="5" t="s">
        <v>203</v>
      </c>
      <c r="G46" s="5" t="s">
        <v>204</v>
      </c>
      <c r="H46" s="5" t="s">
        <v>205</v>
      </c>
      <c r="I46" t="s">
        <v>65</v>
      </c>
      <c r="J46" s="9" t="s">
        <v>69</v>
      </c>
      <c r="K46" s="10" t="s">
        <v>206</v>
      </c>
      <c r="L46" s="6">
        <v>45566</v>
      </c>
      <c r="M46" s="6">
        <v>45657</v>
      </c>
      <c r="N46" s="5" t="s">
        <v>197</v>
      </c>
      <c r="O46" s="11">
        <v>383.19</v>
      </c>
      <c r="P46" s="12">
        <v>350</v>
      </c>
      <c r="Q46" s="11">
        <f>O46*30</f>
        <v>11495.7</v>
      </c>
      <c r="R46" s="12">
        <f>P46*30</f>
        <v>10500</v>
      </c>
      <c r="S46" s="5" t="s">
        <v>72</v>
      </c>
      <c r="T46" s="13" t="s">
        <v>73</v>
      </c>
      <c r="U46" t="s">
        <v>74</v>
      </c>
      <c r="V46" s="14">
        <v>45680</v>
      </c>
      <c r="W46" s="15" t="s">
        <v>75</v>
      </c>
    </row>
    <row r="47" spans="1:23" ht="409.5" x14ac:dyDescent="0.25">
      <c r="A47" s="5">
        <v>2024</v>
      </c>
      <c r="B47" s="6">
        <v>45566</v>
      </c>
      <c r="C47" s="6">
        <v>45657</v>
      </c>
      <c r="D47" t="s">
        <v>63</v>
      </c>
      <c r="E47" s="7">
        <v>33111</v>
      </c>
      <c r="F47" s="5" t="s">
        <v>207</v>
      </c>
      <c r="G47" s="5" t="s">
        <v>208</v>
      </c>
      <c r="H47" s="5" t="s">
        <v>209</v>
      </c>
      <c r="I47" t="s">
        <v>64</v>
      </c>
      <c r="J47" s="9" t="s">
        <v>69</v>
      </c>
      <c r="K47" s="10" t="s">
        <v>210</v>
      </c>
      <c r="L47" s="6">
        <v>45566</v>
      </c>
      <c r="M47" s="6">
        <v>45657</v>
      </c>
      <c r="N47" s="5" t="s">
        <v>211</v>
      </c>
      <c r="O47" s="11">
        <v>383.19</v>
      </c>
      <c r="P47" s="12">
        <v>350</v>
      </c>
      <c r="Q47" s="11">
        <f>O47*54</f>
        <v>20692.259999999998</v>
      </c>
      <c r="R47" s="12">
        <f>P47*54</f>
        <v>18900</v>
      </c>
      <c r="S47" s="5" t="s">
        <v>72</v>
      </c>
      <c r="T47" s="13" t="s">
        <v>73</v>
      </c>
      <c r="U47" t="s">
        <v>74</v>
      </c>
      <c r="V47" s="14">
        <v>45680</v>
      </c>
      <c r="W47" s="15" t="s">
        <v>75</v>
      </c>
    </row>
    <row r="48" spans="1:23" ht="409.5" x14ac:dyDescent="0.25">
      <c r="A48" s="5">
        <v>2024</v>
      </c>
      <c r="B48" s="6">
        <v>45566</v>
      </c>
      <c r="C48" s="6">
        <v>45657</v>
      </c>
      <c r="D48" t="s">
        <v>63</v>
      </c>
      <c r="E48" s="7">
        <v>33111</v>
      </c>
      <c r="F48" s="5" t="s">
        <v>212</v>
      </c>
      <c r="G48" s="5" t="s">
        <v>213</v>
      </c>
      <c r="H48" s="5" t="s">
        <v>214</v>
      </c>
      <c r="I48" t="s">
        <v>64</v>
      </c>
      <c r="J48" s="9" t="s">
        <v>69</v>
      </c>
      <c r="K48" s="10" t="s">
        <v>215</v>
      </c>
      <c r="L48" s="6">
        <v>45566</v>
      </c>
      <c r="M48" s="6">
        <v>45657</v>
      </c>
      <c r="N48" s="5" t="s">
        <v>175</v>
      </c>
      <c r="O48" s="11">
        <v>547.16999999999996</v>
      </c>
      <c r="P48" s="12">
        <v>500</v>
      </c>
      <c r="Q48" s="11">
        <f>O48*34</f>
        <v>18603.78</v>
      </c>
      <c r="R48" s="12">
        <f>P48*34</f>
        <v>17000</v>
      </c>
      <c r="S48" s="5" t="s">
        <v>72</v>
      </c>
      <c r="T48" s="13" t="s">
        <v>73</v>
      </c>
      <c r="U48" t="s">
        <v>74</v>
      </c>
      <c r="V48" s="14">
        <v>45680</v>
      </c>
      <c r="W48" s="15" t="s">
        <v>75</v>
      </c>
    </row>
    <row r="49" spans="1:23" ht="409.5" x14ac:dyDescent="0.25">
      <c r="A49" s="5">
        <v>2024</v>
      </c>
      <c r="B49" s="6">
        <v>45566</v>
      </c>
      <c r="C49" s="6">
        <v>45657</v>
      </c>
      <c r="D49" t="s">
        <v>63</v>
      </c>
      <c r="E49" s="7">
        <v>33111</v>
      </c>
      <c r="F49" s="5" t="s">
        <v>216</v>
      </c>
      <c r="G49" s="5" t="s">
        <v>217</v>
      </c>
      <c r="H49" s="5" t="s">
        <v>218</v>
      </c>
      <c r="I49" t="s">
        <v>65</v>
      </c>
      <c r="J49" s="9" t="s">
        <v>69</v>
      </c>
      <c r="K49" s="10" t="s">
        <v>219</v>
      </c>
      <c r="L49" s="6">
        <v>45566</v>
      </c>
      <c r="M49" s="6">
        <v>45657</v>
      </c>
      <c r="N49" s="5" t="s">
        <v>220</v>
      </c>
      <c r="O49" s="11">
        <v>383.19</v>
      </c>
      <c r="P49" s="12">
        <v>350</v>
      </c>
      <c r="Q49" s="11">
        <f>O49*28</f>
        <v>10729.32</v>
      </c>
      <c r="R49" s="12">
        <f>P49*28</f>
        <v>9800</v>
      </c>
      <c r="S49" s="5" t="s">
        <v>72</v>
      </c>
      <c r="T49" s="13" t="s">
        <v>73</v>
      </c>
      <c r="U49" t="s">
        <v>74</v>
      </c>
      <c r="V49" s="14">
        <v>45680</v>
      </c>
      <c r="W49" s="15" t="s">
        <v>75</v>
      </c>
    </row>
    <row r="50" spans="1:23" ht="409.5" x14ac:dyDescent="0.25">
      <c r="A50" s="5">
        <v>2024</v>
      </c>
      <c r="B50" s="6">
        <v>45566</v>
      </c>
      <c r="C50" s="6">
        <v>45657</v>
      </c>
      <c r="D50" t="s">
        <v>63</v>
      </c>
      <c r="E50" s="7">
        <v>33111</v>
      </c>
      <c r="F50" s="5" t="s">
        <v>216</v>
      </c>
      <c r="G50" s="5" t="s">
        <v>217</v>
      </c>
      <c r="H50" s="5" t="s">
        <v>218</v>
      </c>
      <c r="I50" t="s">
        <v>65</v>
      </c>
      <c r="J50" s="9" t="s">
        <v>173</v>
      </c>
      <c r="K50" s="10" t="s">
        <v>221</v>
      </c>
      <c r="L50" s="6">
        <v>45566</v>
      </c>
      <c r="M50" s="6">
        <v>45657</v>
      </c>
      <c r="N50" s="5" t="s">
        <v>220</v>
      </c>
      <c r="O50" s="11">
        <v>383.19</v>
      </c>
      <c r="P50" s="12">
        <v>350</v>
      </c>
      <c r="Q50" s="11">
        <f>O50*52</f>
        <v>19925.88</v>
      </c>
      <c r="R50" s="12">
        <f>P50*52</f>
        <v>18200</v>
      </c>
      <c r="S50" s="5" t="s">
        <v>72</v>
      </c>
      <c r="T50" s="13" t="s">
        <v>73</v>
      </c>
      <c r="U50" t="s">
        <v>74</v>
      </c>
      <c r="V50" s="14">
        <v>45680</v>
      </c>
      <c r="W50" s="15" t="s">
        <v>75</v>
      </c>
    </row>
    <row r="51" spans="1:23" ht="409.5" x14ac:dyDescent="0.25">
      <c r="A51" s="5">
        <v>2024</v>
      </c>
      <c r="B51" s="6">
        <v>45566</v>
      </c>
      <c r="C51" s="6">
        <v>45657</v>
      </c>
      <c r="D51" t="s">
        <v>63</v>
      </c>
      <c r="E51" s="7">
        <v>33111</v>
      </c>
      <c r="F51" s="5" t="s">
        <v>222</v>
      </c>
      <c r="G51" s="5" t="s">
        <v>223</v>
      </c>
      <c r="H51" s="5" t="s">
        <v>224</v>
      </c>
      <c r="I51" t="s">
        <v>64</v>
      </c>
      <c r="J51" s="9" t="s">
        <v>69</v>
      </c>
      <c r="K51" s="10" t="s">
        <v>225</v>
      </c>
      <c r="L51" s="6">
        <v>45566</v>
      </c>
      <c r="M51" s="6">
        <v>45657</v>
      </c>
      <c r="N51" s="5" t="s">
        <v>211</v>
      </c>
      <c r="O51" s="11">
        <v>383.19</v>
      </c>
      <c r="P51" s="12">
        <v>350</v>
      </c>
      <c r="Q51" s="11">
        <f>O51*28</f>
        <v>10729.32</v>
      </c>
      <c r="R51" s="12">
        <f>P51*28</f>
        <v>9800</v>
      </c>
      <c r="S51" s="5" t="s">
        <v>72</v>
      </c>
      <c r="T51" s="13" t="s">
        <v>73</v>
      </c>
      <c r="U51" t="s">
        <v>74</v>
      </c>
      <c r="V51" s="14">
        <v>45680</v>
      </c>
      <c r="W51" s="15" t="s">
        <v>75</v>
      </c>
    </row>
    <row r="52" spans="1:23" ht="409.5" x14ac:dyDescent="0.25">
      <c r="A52" s="5">
        <v>2024</v>
      </c>
      <c r="B52" s="6">
        <v>45566</v>
      </c>
      <c r="C52" s="6">
        <v>45657</v>
      </c>
      <c r="D52" t="s">
        <v>63</v>
      </c>
      <c r="E52" s="7">
        <v>33111</v>
      </c>
      <c r="F52" s="5" t="s">
        <v>226</v>
      </c>
      <c r="G52" s="5" t="s">
        <v>227</v>
      </c>
      <c r="H52" s="5" t="s">
        <v>228</v>
      </c>
      <c r="I52" t="s">
        <v>64</v>
      </c>
      <c r="J52" s="9" t="s">
        <v>69</v>
      </c>
      <c r="K52" s="10" t="s">
        <v>229</v>
      </c>
      <c r="L52" s="6">
        <v>45566</v>
      </c>
      <c r="M52" s="6">
        <v>45657</v>
      </c>
      <c r="N52" s="5" t="s">
        <v>211</v>
      </c>
      <c r="O52" s="11">
        <v>43773.59</v>
      </c>
      <c r="P52" s="12">
        <v>40000</v>
      </c>
      <c r="Q52" s="11">
        <v>43773.59</v>
      </c>
      <c r="R52" s="12">
        <v>40000</v>
      </c>
      <c r="S52" s="5" t="s">
        <v>72</v>
      </c>
      <c r="T52" s="13" t="s">
        <v>73</v>
      </c>
      <c r="U52" t="s">
        <v>74</v>
      </c>
      <c r="V52" s="14">
        <v>45680</v>
      </c>
      <c r="W52" s="15" t="s">
        <v>75</v>
      </c>
    </row>
    <row r="53" spans="1:23" ht="409.5" x14ac:dyDescent="0.25">
      <c r="A53" s="5">
        <v>2024</v>
      </c>
      <c r="B53" s="6">
        <v>45566</v>
      </c>
      <c r="C53" s="6">
        <v>45657</v>
      </c>
      <c r="D53" t="s">
        <v>63</v>
      </c>
      <c r="E53" s="7">
        <v>33111</v>
      </c>
      <c r="F53" s="5" t="s">
        <v>230</v>
      </c>
      <c r="G53" s="5" t="s">
        <v>231</v>
      </c>
      <c r="H53" s="5" t="s">
        <v>232</v>
      </c>
      <c r="I53" t="s">
        <v>64</v>
      </c>
      <c r="J53" s="9" t="s">
        <v>173</v>
      </c>
      <c r="K53" s="10" t="s">
        <v>233</v>
      </c>
      <c r="L53" s="6">
        <v>45566</v>
      </c>
      <c r="M53" s="6">
        <v>45657</v>
      </c>
      <c r="N53" s="5" t="s">
        <v>234</v>
      </c>
      <c r="O53" s="11">
        <v>383.02</v>
      </c>
      <c r="P53" s="12">
        <v>350</v>
      </c>
      <c r="Q53" s="11">
        <f>O53*20</f>
        <v>7660.4</v>
      </c>
      <c r="R53" s="12">
        <f>P53*20</f>
        <v>7000</v>
      </c>
      <c r="S53" s="5" t="s">
        <v>72</v>
      </c>
      <c r="T53" s="13" t="s">
        <v>73</v>
      </c>
      <c r="U53" t="s">
        <v>74</v>
      </c>
      <c r="V53" s="14">
        <v>45680</v>
      </c>
      <c r="W53" s="15" t="s">
        <v>75</v>
      </c>
    </row>
    <row r="54" spans="1:23" ht="409.5" x14ac:dyDescent="0.25">
      <c r="A54" s="5">
        <v>2024</v>
      </c>
      <c r="B54" s="6">
        <v>45566</v>
      </c>
      <c r="C54" s="6">
        <v>45657</v>
      </c>
      <c r="D54" t="s">
        <v>63</v>
      </c>
      <c r="E54" s="7">
        <v>33111</v>
      </c>
      <c r="F54" s="5" t="s">
        <v>235</v>
      </c>
      <c r="G54" s="5" t="s">
        <v>236</v>
      </c>
      <c r="H54" s="5" t="s">
        <v>128</v>
      </c>
      <c r="I54" t="s">
        <v>64</v>
      </c>
      <c r="J54" s="9" t="s">
        <v>69</v>
      </c>
      <c r="K54" s="10" t="s">
        <v>237</v>
      </c>
      <c r="L54" s="6">
        <v>45566</v>
      </c>
      <c r="M54" s="6">
        <v>45657</v>
      </c>
      <c r="N54" s="5" t="s">
        <v>159</v>
      </c>
      <c r="O54" s="11">
        <v>547.16999999999996</v>
      </c>
      <c r="P54" s="12">
        <v>500</v>
      </c>
      <c r="Q54" s="11">
        <f>O54*156</f>
        <v>85358.51999999999</v>
      </c>
      <c r="R54" s="12">
        <f>P54*156</f>
        <v>78000</v>
      </c>
      <c r="S54" s="5" t="s">
        <v>72</v>
      </c>
      <c r="T54" s="13" t="s">
        <v>73</v>
      </c>
      <c r="U54" t="s">
        <v>74</v>
      </c>
      <c r="V54" s="14">
        <v>45680</v>
      </c>
      <c r="W54" s="15" t="s">
        <v>75</v>
      </c>
    </row>
    <row r="55" spans="1:23" ht="409.5" x14ac:dyDescent="0.25">
      <c r="A55" s="5">
        <v>2024</v>
      </c>
      <c r="B55" s="6">
        <v>45566</v>
      </c>
      <c r="C55" s="6">
        <v>45657</v>
      </c>
      <c r="D55" t="s">
        <v>63</v>
      </c>
      <c r="E55" s="7">
        <v>33111</v>
      </c>
      <c r="F55" s="5" t="s">
        <v>238</v>
      </c>
      <c r="G55" s="5" t="s">
        <v>239</v>
      </c>
      <c r="H55" s="5" t="s">
        <v>157</v>
      </c>
      <c r="I55" t="s">
        <v>64</v>
      </c>
      <c r="J55" s="9" t="s">
        <v>69</v>
      </c>
      <c r="K55" s="10" t="s">
        <v>240</v>
      </c>
      <c r="L55" s="6">
        <v>45566</v>
      </c>
      <c r="M55" s="6">
        <v>45657</v>
      </c>
      <c r="N55" s="5" t="s">
        <v>185</v>
      </c>
      <c r="O55" s="11">
        <v>383.02</v>
      </c>
      <c r="P55" s="12">
        <v>350</v>
      </c>
      <c r="Q55" s="11">
        <f>O55*16</f>
        <v>6128.32</v>
      </c>
      <c r="R55" s="12">
        <f>P55*16</f>
        <v>5600</v>
      </c>
      <c r="S55" s="5" t="s">
        <v>72</v>
      </c>
      <c r="T55" s="13" t="s">
        <v>73</v>
      </c>
      <c r="U55" t="s">
        <v>74</v>
      </c>
      <c r="V55" s="14">
        <v>45680</v>
      </c>
      <c r="W55" s="15" t="s">
        <v>75</v>
      </c>
    </row>
    <row r="56" spans="1:23" ht="409.5" x14ac:dyDescent="0.25">
      <c r="A56" s="5">
        <v>2024</v>
      </c>
      <c r="B56" s="6">
        <v>45566</v>
      </c>
      <c r="C56" s="6">
        <v>45657</v>
      </c>
      <c r="D56" t="s">
        <v>63</v>
      </c>
      <c r="E56" s="7">
        <v>33111</v>
      </c>
      <c r="F56" s="5" t="s">
        <v>241</v>
      </c>
      <c r="G56" s="5" t="s">
        <v>180</v>
      </c>
      <c r="H56" s="5" t="s">
        <v>67</v>
      </c>
      <c r="I56" t="s">
        <v>64</v>
      </c>
      <c r="J56" s="9" t="s">
        <v>69</v>
      </c>
      <c r="K56" s="10" t="s">
        <v>242</v>
      </c>
      <c r="L56" s="6">
        <v>45566</v>
      </c>
      <c r="M56" s="6">
        <v>45657</v>
      </c>
      <c r="N56" s="5" t="s">
        <v>185</v>
      </c>
      <c r="O56" s="11">
        <v>383.02</v>
      </c>
      <c r="P56" s="12">
        <v>350</v>
      </c>
      <c r="Q56" s="11">
        <f>O56*12</f>
        <v>4596.24</v>
      </c>
      <c r="R56" s="12">
        <f>P56*12</f>
        <v>4200</v>
      </c>
      <c r="S56" s="5" t="s">
        <v>72</v>
      </c>
      <c r="T56" s="13" t="s">
        <v>73</v>
      </c>
      <c r="U56" t="s">
        <v>74</v>
      </c>
      <c r="V56" s="14">
        <v>45680</v>
      </c>
      <c r="W56" s="15" t="s">
        <v>75</v>
      </c>
    </row>
    <row r="57" spans="1:23" ht="409.5" x14ac:dyDescent="0.25">
      <c r="A57" s="5">
        <v>2024</v>
      </c>
      <c r="B57" s="6">
        <v>45566</v>
      </c>
      <c r="C57" s="6">
        <v>45657</v>
      </c>
      <c r="D57" t="s">
        <v>63</v>
      </c>
      <c r="E57" s="7">
        <v>33111</v>
      </c>
      <c r="F57" s="5" t="s">
        <v>243</v>
      </c>
      <c r="G57" s="5" t="s">
        <v>244</v>
      </c>
      <c r="H57" s="5" t="s">
        <v>245</v>
      </c>
      <c r="I57" t="s">
        <v>64</v>
      </c>
      <c r="J57" s="9" t="s">
        <v>69</v>
      </c>
      <c r="K57" s="10" t="s">
        <v>246</v>
      </c>
      <c r="L57" s="6">
        <v>45566</v>
      </c>
      <c r="M57" s="6">
        <v>45657</v>
      </c>
      <c r="N57" s="5" t="s">
        <v>71</v>
      </c>
      <c r="O57" s="11">
        <v>383.02</v>
      </c>
      <c r="P57" s="12">
        <v>350</v>
      </c>
      <c r="Q57" s="11">
        <f>O57*28</f>
        <v>10724.56</v>
      </c>
      <c r="R57" s="12">
        <f>P57*28</f>
        <v>9800</v>
      </c>
      <c r="S57" s="5" t="s">
        <v>72</v>
      </c>
      <c r="T57" s="13" t="s">
        <v>73</v>
      </c>
      <c r="U57" t="s">
        <v>74</v>
      </c>
      <c r="V57" s="14">
        <v>45680</v>
      </c>
      <c r="W57" s="15" t="s">
        <v>75</v>
      </c>
    </row>
    <row r="58" spans="1:23" ht="409.5" x14ac:dyDescent="0.25">
      <c r="A58" s="5">
        <v>2024</v>
      </c>
      <c r="B58" s="6">
        <v>45566</v>
      </c>
      <c r="C58" s="6">
        <v>45657</v>
      </c>
      <c r="D58" t="s">
        <v>63</v>
      </c>
      <c r="E58" s="7">
        <v>33111</v>
      </c>
      <c r="F58" s="5" t="s">
        <v>247</v>
      </c>
      <c r="G58" s="5" t="s">
        <v>67</v>
      </c>
      <c r="H58" s="5" t="s">
        <v>248</v>
      </c>
      <c r="I58" t="s">
        <v>64</v>
      </c>
      <c r="J58" s="9" t="s">
        <v>69</v>
      </c>
      <c r="K58" s="10" t="s">
        <v>249</v>
      </c>
      <c r="L58" s="6">
        <v>45566</v>
      </c>
      <c r="M58" s="6">
        <v>45657</v>
      </c>
      <c r="N58" s="5" t="s">
        <v>185</v>
      </c>
      <c r="O58" s="11">
        <v>383.02</v>
      </c>
      <c r="P58" s="12">
        <v>350</v>
      </c>
      <c r="Q58" s="11">
        <f>O58*43</f>
        <v>16469.86</v>
      </c>
      <c r="R58" s="12">
        <f>P58*43</f>
        <v>15050</v>
      </c>
      <c r="S58" s="5" t="s">
        <v>72</v>
      </c>
      <c r="T58" s="13" t="s">
        <v>73</v>
      </c>
      <c r="U58" t="s">
        <v>74</v>
      </c>
      <c r="V58" s="14">
        <v>45680</v>
      </c>
      <c r="W58" s="15" t="s">
        <v>75</v>
      </c>
    </row>
    <row r="59" spans="1:23" ht="409.5" x14ac:dyDescent="0.25">
      <c r="A59" s="5">
        <v>2024</v>
      </c>
      <c r="B59" s="6">
        <v>45566</v>
      </c>
      <c r="C59" s="6">
        <v>45657</v>
      </c>
      <c r="D59" t="s">
        <v>63</v>
      </c>
      <c r="E59" s="7">
        <v>33111</v>
      </c>
      <c r="F59" s="5" t="s">
        <v>250</v>
      </c>
      <c r="G59" s="5" t="s">
        <v>251</v>
      </c>
      <c r="H59" s="5" t="s">
        <v>252</v>
      </c>
      <c r="I59" t="s">
        <v>64</v>
      </c>
      <c r="J59" s="9" t="s">
        <v>69</v>
      </c>
      <c r="K59" s="10" t="s">
        <v>253</v>
      </c>
      <c r="L59" s="6">
        <v>45566</v>
      </c>
      <c r="M59" s="6">
        <v>45657</v>
      </c>
      <c r="N59" s="5" t="s">
        <v>211</v>
      </c>
      <c r="O59" s="11">
        <v>547.16999999999996</v>
      </c>
      <c r="P59" s="12">
        <v>500</v>
      </c>
      <c r="Q59" s="11">
        <f>O59*31</f>
        <v>16962.27</v>
      </c>
      <c r="R59" s="12">
        <f>P59*31</f>
        <v>15500</v>
      </c>
      <c r="S59" s="5" t="s">
        <v>72</v>
      </c>
      <c r="T59" s="13" t="s">
        <v>73</v>
      </c>
      <c r="U59" t="s">
        <v>74</v>
      </c>
      <c r="V59" s="14">
        <v>45680</v>
      </c>
      <c r="W59" s="15" t="s">
        <v>75</v>
      </c>
    </row>
    <row r="60" spans="1:23" ht="409.5" x14ac:dyDescent="0.25">
      <c r="A60" s="5">
        <v>2024</v>
      </c>
      <c r="B60" s="6">
        <v>45566</v>
      </c>
      <c r="C60" s="6">
        <v>45657</v>
      </c>
      <c r="D60" t="s">
        <v>63</v>
      </c>
      <c r="E60" s="7">
        <v>33111</v>
      </c>
      <c r="F60" s="5" t="s">
        <v>254</v>
      </c>
      <c r="G60" s="5" t="s">
        <v>255</v>
      </c>
      <c r="H60" s="5" t="s">
        <v>256</v>
      </c>
      <c r="I60" t="s">
        <v>64</v>
      </c>
      <c r="J60" s="9" t="s">
        <v>69</v>
      </c>
      <c r="K60" s="10" t="s">
        <v>257</v>
      </c>
      <c r="L60" s="6">
        <v>45566</v>
      </c>
      <c r="M60" s="6">
        <v>45657</v>
      </c>
      <c r="N60" s="5" t="s">
        <v>71</v>
      </c>
      <c r="O60" s="11">
        <v>383.02</v>
      </c>
      <c r="P60" s="12">
        <v>350</v>
      </c>
      <c r="Q60" s="11">
        <f>O60*56</f>
        <v>21449.119999999999</v>
      </c>
      <c r="R60" s="12">
        <f>P60*56</f>
        <v>19600</v>
      </c>
      <c r="S60" s="5" t="s">
        <v>72</v>
      </c>
      <c r="T60" s="13" t="s">
        <v>73</v>
      </c>
      <c r="U60" t="s">
        <v>74</v>
      </c>
      <c r="V60" s="14">
        <v>45680</v>
      </c>
      <c r="W60" s="15" t="s">
        <v>75</v>
      </c>
    </row>
    <row r="61" spans="1:23" ht="409.5" x14ac:dyDescent="0.25">
      <c r="A61" s="5">
        <v>2024</v>
      </c>
      <c r="B61" s="6">
        <v>45566</v>
      </c>
      <c r="C61" s="6">
        <v>45657</v>
      </c>
      <c r="D61" t="s">
        <v>63</v>
      </c>
      <c r="E61" s="7">
        <v>33111</v>
      </c>
      <c r="F61" s="5" t="s">
        <v>258</v>
      </c>
      <c r="G61" s="5" t="s">
        <v>116</v>
      </c>
      <c r="H61" s="5" t="s">
        <v>194</v>
      </c>
      <c r="I61" t="s">
        <v>65</v>
      </c>
      <c r="J61" s="9" t="s">
        <v>69</v>
      </c>
      <c r="K61" s="10" t="s">
        <v>259</v>
      </c>
      <c r="L61" s="6">
        <v>45566</v>
      </c>
      <c r="M61" s="6">
        <v>45657</v>
      </c>
      <c r="N61" s="5" t="s">
        <v>220</v>
      </c>
      <c r="O61" s="11">
        <v>383.02</v>
      </c>
      <c r="P61" s="12">
        <v>350</v>
      </c>
      <c r="Q61" s="11">
        <f>O61*12</f>
        <v>4596.24</v>
      </c>
      <c r="R61" s="12">
        <f>P61*12</f>
        <v>4200</v>
      </c>
      <c r="S61" s="5" t="s">
        <v>72</v>
      </c>
      <c r="T61" s="13" t="s">
        <v>73</v>
      </c>
      <c r="U61" t="s">
        <v>74</v>
      </c>
      <c r="V61" s="14">
        <v>45680</v>
      </c>
      <c r="W61" s="15" t="s">
        <v>75</v>
      </c>
    </row>
    <row r="62" spans="1:23" ht="409.5" x14ac:dyDescent="0.25">
      <c r="A62" s="5">
        <v>2024</v>
      </c>
      <c r="B62" s="6">
        <v>45566</v>
      </c>
      <c r="C62" s="6">
        <v>45657</v>
      </c>
      <c r="D62" t="s">
        <v>63</v>
      </c>
      <c r="E62" s="7">
        <v>33111</v>
      </c>
      <c r="F62" s="5" t="s">
        <v>260</v>
      </c>
      <c r="G62" s="5" t="s">
        <v>261</v>
      </c>
      <c r="H62" s="5" t="s">
        <v>262</v>
      </c>
      <c r="I62" t="s">
        <v>65</v>
      </c>
      <c r="J62" s="9" t="s">
        <v>69</v>
      </c>
      <c r="K62" s="10" t="s">
        <v>263</v>
      </c>
      <c r="L62" s="6">
        <v>45566</v>
      </c>
      <c r="M62" s="6">
        <v>45657</v>
      </c>
      <c r="N62" s="5" t="s">
        <v>264</v>
      </c>
      <c r="O62" s="11">
        <v>383.02</v>
      </c>
      <c r="P62" s="12">
        <v>350</v>
      </c>
      <c r="Q62" s="11">
        <f>O62*40</f>
        <v>15320.8</v>
      </c>
      <c r="R62" s="12">
        <f>P62*40</f>
        <v>14000</v>
      </c>
      <c r="S62" s="5" t="s">
        <v>72</v>
      </c>
      <c r="T62" s="13" t="s">
        <v>73</v>
      </c>
      <c r="U62" t="s">
        <v>74</v>
      </c>
      <c r="V62" s="14">
        <v>45680</v>
      </c>
      <c r="W62" s="15" t="s">
        <v>75</v>
      </c>
    </row>
    <row r="63" spans="1:23" ht="409.5" x14ac:dyDescent="0.25">
      <c r="A63" s="5">
        <v>2024</v>
      </c>
      <c r="B63" s="6">
        <v>45566</v>
      </c>
      <c r="C63" s="6">
        <v>45657</v>
      </c>
      <c r="D63" t="s">
        <v>63</v>
      </c>
      <c r="E63" s="7">
        <v>33111</v>
      </c>
      <c r="F63" s="5" t="s">
        <v>260</v>
      </c>
      <c r="G63" s="5" t="s">
        <v>261</v>
      </c>
      <c r="H63" s="5" t="s">
        <v>262</v>
      </c>
      <c r="I63" t="s">
        <v>65</v>
      </c>
      <c r="J63" s="9" t="s">
        <v>173</v>
      </c>
      <c r="K63" s="10" t="s">
        <v>265</v>
      </c>
      <c r="L63" s="6">
        <v>45566</v>
      </c>
      <c r="M63" s="6">
        <v>45657</v>
      </c>
      <c r="N63" s="5" t="s">
        <v>264</v>
      </c>
      <c r="O63" s="11">
        <v>383.02</v>
      </c>
      <c r="P63" s="12">
        <v>350</v>
      </c>
      <c r="Q63" s="11">
        <f>O63*3</f>
        <v>1149.06</v>
      </c>
      <c r="R63" s="12">
        <f>P63*3</f>
        <v>1050</v>
      </c>
      <c r="S63" s="5" t="s">
        <v>72</v>
      </c>
      <c r="T63" s="13" t="s">
        <v>73</v>
      </c>
      <c r="U63" t="s">
        <v>74</v>
      </c>
      <c r="V63" s="14">
        <v>45680</v>
      </c>
      <c r="W63" s="15" t="s">
        <v>75</v>
      </c>
    </row>
    <row r="64" spans="1:23" ht="409.5" x14ac:dyDescent="0.25">
      <c r="A64" s="5">
        <v>2024</v>
      </c>
      <c r="B64" s="6">
        <v>45566</v>
      </c>
      <c r="C64" s="6">
        <v>45657</v>
      </c>
      <c r="D64" t="s">
        <v>63</v>
      </c>
      <c r="E64" s="7">
        <v>33111</v>
      </c>
      <c r="F64" s="5" t="s">
        <v>266</v>
      </c>
      <c r="G64" s="5" t="s">
        <v>267</v>
      </c>
      <c r="H64" s="5" t="s">
        <v>268</v>
      </c>
      <c r="I64" t="s">
        <v>64</v>
      </c>
      <c r="J64" s="9" t="s">
        <v>69</v>
      </c>
      <c r="K64" s="10" t="s">
        <v>269</v>
      </c>
      <c r="L64" s="6">
        <v>45566</v>
      </c>
      <c r="M64" s="6">
        <v>45657</v>
      </c>
      <c r="N64" s="5" t="s">
        <v>185</v>
      </c>
      <c r="O64" s="11">
        <v>383.02</v>
      </c>
      <c r="P64" s="12">
        <v>350</v>
      </c>
      <c r="Q64" s="11">
        <f>O64*3</f>
        <v>1149.06</v>
      </c>
      <c r="R64" s="12">
        <f>P64*3</f>
        <v>1050</v>
      </c>
      <c r="S64" s="5" t="s">
        <v>72</v>
      </c>
      <c r="T64" s="13" t="s">
        <v>73</v>
      </c>
      <c r="U64" t="s">
        <v>74</v>
      </c>
      <c r="V64" s="14">
        <v>45680</v>
      </c>
      <c r="W64" s="15" t="s">
        <v>75</v>
      </c>
    </row>
    <row r="65" spans="1:23" ht="409.5" x14ac:dyDescent="0.25">
      <c r="A65" s="5">
        <v>2024</v>
      </c>
      <c r="B65" s="6">
        <v>45566</v>
      </c>
      <c r="C65" s="6">
        <v>45657</v>
      </c>
      <c r="D65" t="s">
        <v>63</v>
      </c>
      <c r="E65" s="7">
        <v>33111</v>
      </c>
      <c r="F65" s="5" t="s">
        <v>266</v>
      </c>
      <c r="G65" s="5" t="s">
        <v>267</v>
      </c>
      <c r="H65" s="5" t="s">
        <v>268</v>
      </c>
      <c r="I65" t="s">
        <v>64</v>
      </c>
      <c r="J65" s="9" t="s">
        <v>173</v>
      </c>
      <c r="K65" s="10" t="s">
        <v>270</v>
      </c>
      <c r="L65" s="6">
        <v>45566</v>
      </c>
      <c r="M65" s="6">
        <v>45657</v>
      </c>
      <c r="N65" s="5" t="s">
        <v>185</v>
      </c>
      <c r="O65" s="11">
        <v>383.02</v>
      </c>
      <c r="P65" s="12">
        <v>350</v>
      </c>
      <c r="Q65" s="11">
        <f>O65*8</f>
        <v>3064.16</v>
      </c>
      <c r="R65" s="12">
        <f>P65*8</f>
        <v>2800</v>
      </c>
      <c r="S65" s="5" t="s">
        <v>72</v>
      </c>
      <c r="T65" s="13" t="s">
        <v>73</v>
      </c>
      <c r="U65" t="s">
        <v>74</v>
      </c>
      <c r="V65" s="14">
        <v>45680</v>
      </c>
      <c r="W65" s="15" t="s">
        <v>75</v>
      </c>
    </row>
    <row r="66" spans="1:23" ht="409.5" x14ac:dyDescent="0.25">
      <c r="A66" s="5">
        <v>2024</v>
      </c>
      <c r="B66" s="6">
        <v>45566</v>
      </c>
      <c r="C66" s="6">
        <v>45657</v>
      </c>
      <c r="D66" t="s">
        <v>63</v>
      </c>
      <c r="E66" s="7">
        <v>33111</v>
      </c>
      <c r="F66" s="5" t="s">
        <v>271</v>
      </c>
      <c r="G66" s="5" t="s">
        <v>166</v>
      </c>
      <c r="H66" s="5" t="s">
        <v>272</v>
      </c>
      <c r="I66" t="s">
        <v>64</v>
      </c>
      <c r="J66" s="9" t="s">
        <v>69</v>
      </c>
      <c r="K66" s="10" t="s">
        <v>273</v>
      </c>
      <c r="L66" s="6">
        <v>45566</v>
      </c>
      <c r="M66" s="6">
        <v>45657</v>
      </c>
      <c r="N66" s="5" t="s">
        <v>274</v>
      </c>
      <c r="O66" s="11">
        <v>383.02</v>
      </c>
      <c r="P66" s="12">
        <v>350</v>
      </c>
      <c r="Q66" s="11">
        <f>O66*31</f>
        <v>11873.619999999999</v>
      </c>
      <c r="R66" s="12">
        <f>P66*31</f>
        <v>10850</v>
      </c>
      <c r="S66" s="5" t="s">
        <v>72</v>
      </c>
      <c r="T66" s="13" t="s">
        <v>73</v>
      </c>
      <c r="U66" t="s">
        <v>74</v>
      </c>
      <c r="V66" s="14">
        <v>45680</v>
      </c>
      <c r="W66" s="15" t="s">
        <v>75</v>
      </c>
    </row>
    <row r="67" spans="1:23" ht="409.5" x14ac:dyDescent="0.25">
      <c r="A67" s="5">
        <v>2024</v>
      </c>
      <c r="B67" s="6">
        <v>45566</v>
      </c>
      <c r="C67" s="6">
        <v>45657</v>
      </c>
      <c r="D67" t="s">
        <v>63</v>
      </c>
      <c r="E67" s="7">
        <v>33111</v>
      </c>
      <c r="F67" s="5" t="s">
        <v>275</v>
      </c>
      <c r="G67" s="5" t="s">
        <v>276</v>
      </c>
      <c r="H67" s="5" t="s">
        <v>277</v>
      </c>
      <c r="I67" t="s">
        <v>64</v>
      </c>
      <c r="J67" s="9" t="s">
        <v>69</v>
      </c>
      <c r="K67" s="10" t="s">
        <v>278</v>
      </c>
      <c r="L67" s="6">
        <v>45566</v>
      </c>
      <c r="M67" s="6">
        <v>45657</v>
      </c>
      <c r="N67" s="5" t="s">
        <v>185</v>
      </c>
      <c r="O67" s="11">
        <v>330.19</v>
      </c>
      <c r="P67" s="12">
        <v>350</v>
      </c>
      <c r="Q67" s="11">
        <f>O67*6</f>
        <v>1981.1399999999999</v>
      </c>
      <c r="R67" s="12">
        <f>P67*6</f>
        <v>2100</v>
      </c>
      <c r="S67" s="5" t="s">
        <v>72</v>
      </c>
      <c r="T67" s="13" t="s">
        <v>73</v>
      </c>
      <c r="U67" t="s">
        <v>74</v>
      </c>
      <c r="V67" s="14">
        <v>45680</v>
      </c>
      <c r="W67" s="15" t="s">
        <v>75</v>
      </c>
    </row>
    <row r="68" spans="1:23" ht="409.5" x14ac:dyDescent="0.25">
      <c r="A68" s="5">
        <v>2024</v>
      </c>
      <c r="B68" s="6">
        <v>45566</v>
      </c>
      <c r="C68" s="6">
        <v>45657</v>
      </c>
      <c r="D68" t="s">
        <v>63</v>
      </c>
      <c r="E68" s="7">
        <v>33111</v>
      </c>
      <c r="F68" s="5" t="s">
        <v>275</v>
      </c>
      <c r="G68" s="5" t="s">
        <v>276</v>
      </c>
      <c r="H68" s="5" t="s">
        <v>277</v>
      </c>
      <c r="I68" t="s">
        <v>64</v>
      </c>
      <c r="J68" s="9" t="s">
        <v>173</v>
      </c>
      <c r="K68" s="10" t="s">
        <v>279</v>
      </c>
      <c r="L68" s="6">
        <v>45566</v>
      </c>
      <c r="M68" s="6">
        <v>45657</v>
      </c>
      <c r="N68" s="5" t="s">
        <v>185</v>
      </c>
      <c r="O68" s="11">
        <v>330.19</v>
      </c>
      <c r="P68" s="12">
        <v>350</v>
      </c>
      <c r="Q68" s="11">
        <f>O68*32</f>
        <v>10566.08</v>
      </c>
      <c r="R68" s="12">
        <f>P68*32</f>
        <v>11200</v>
      </c>
      <c r="S68" s="5" t="s">
        <v>72</v>
      </c>
      <c r="T68" s="13" t="s">
        <v>73</v>
      </c>
      <c r="U68" t="s">
        <v>74</v>
      </c>
      <c r="V68" s="14">
        <v>45680</v>
      </c>
      <c r="W68" s="15" t="s">
        <v>75</v>
      </c>
    </row>
    <row r="69" spans="1:23" ht="409.5" x14ac:dyDescent="0.25">
      <c r="A69" s="5">
        <v>2024</v>
      </c>
      <c r="B69" s="6">
        <v>45566</v>
      </c>
      <c r="C69" s="6">
        <v>45657</v>
      </c>
      <c r="D69" t="s">
        <v>63</v>
      </c>
      <c r="E69" s="7">
        <v>33111</v>
      </c>
      <c r="F69" s="5" t="s">
        <v>280</v>
      </c>
      <c r="G69" s="5" t="s">
        <v>281</v>
      </c>
      <c r="H69" s="5" t="s">
        <v>157</v>
      </c>
      <c r="I69" t="s">
        <v>64</v>
      </c>
      <c r="J69" s="9" t="s">
        <v>69</v>
      </c>
      <c r="K69" s="10" t="s">
        <v>282</v>
      </c>
      <c r="L69" s="6">
        <v>45566</v>
      </c>
      <c r="M69" s="6">
        <v>45657</v>
      </c>
      <c r="N69" s="5" t="s">
        <v>185</v>
      </c>
      <c r="O69" s="11">
        <v>383.02</v>
      </c>
      <c r="P69" s="12">
        <v>350</v>
      </c>
      <c r="Q69" s="11">
        <f>O69*24</f>
        <v>9192.48</v>
      </c>
      <c r="R69" s="12">
        <f>P69*24</f>
        <v>8400</v>
      </c>
      <c r="S69" s="5" t="s">
        <v>72</v>
      </c>
      <c r="T69" s="13" t="s">
        <v>73</v>
      </c>
      <c r="U69" t="s">
        <v>74</v>
      </c>
      <c r="V69" s="14">
        <v>45680</v>
      </c>
      <c r="W69" s="15" t="s">
        <v>75</v>
      </c>
    </row>
    <row r="70" spans="1:23" ht="409.5" x14ac:dyDescent="0.25">
      <c r="A70" s="5">
        <v>2024</v>
      </c>
      <c r="B70" s="6">
        <v>45566</v>
      </c>
      <c r="C70" s="6">
        <v>45657</v>
      </c>
      <c r="D70" t="s">
        <v>63</v>
      </c>
      <c r="E70" s="7">
        <v>33111</v>
      </c>
      <c r="F70" s="5" t="s">
        <v>283</v>
      </c>
      <c r="G70" s="5" t="s">
        <v>284</v>
      </c>
      <c r="H70" s="5" t="s">
        <v>244</v>
      </c>
      <c r="I70" t="s">
        <v>64</v>
      </c>
      <c r="J70" s="9" t="s">
        <v>69</v>
      </c>
      <c r="K70" s="10" t="s">
        <v>285</v>
      </c>
      <c r="L70" s="6">
        <v>45566</v>
      </c>
      <c r="M70" s="6">
        <v>45657</v>
      </c>
      <c r="N70" s="5" t="s">
        <v>185</v>
      </c>
      <c r="O70" s="11">
        <v>383.02</v>
      </c>
      <c r="P70" s="12">
        <v>350</v>
      </c>
      <c r="Q70" s="11">
        <f>O70*20</f>
        <v>7660.4</v>
      </c>
      <c r="R70" s="12">
        <f>P70*20</f>
        <v>7000</v>
      </c>
      <c r="S70" s="5" t="s">
        <v>72</v>
      </c>
      <c r="T70" s="13" t="s">
        <v>73</v>
      </c>
      <c r="U70" t="s">
        <v>74</v>
      </c>
      <c r="V70" s="14">
        <v>45680</v>
      </c>
      <c r="W70" s="15" t="s">
        <v>75</v>
      </c>
    </row>
    <row r="71" spans="1:23" ht="409.5" x14ac:dyDescent="0.25">
      <c r="A71" s="5">
        <v>2024</v>
      </c>
      <c r="B71" s="6">
        <v>45566</v>
      </c>
      <c r="C71" s="6">
        <v>45657</v>
      </c>
      <c r="D71" t="s">
        <v>63</v>
      </c>
      <c r="E71" s="7">
        <v>33111</v>
      </c>
      <c r="F71" s="5" t="s">
        <v>286</v>
      </c>
      <c r="G71" s="5" t="s">
        <v>287</v>
      </c>
      <c r="H71" s="5" t="s">
        <v>288</v>
      </c>
      <c r="I71" t="s">
        <v>64</v>
      </c>
      <c r="J71" s="9" t="s">
        <v>69</v>
      </c>
      <c r="K71" s="10" t="s">
        <v>289</v>
      </c>
      <c r="L71" s="6">
        <v>45566</v>
      </c>
      <c r="M71" s="6">
        <v>45657</v>
      </c>
      <c r="N71" s="5" t="s">
        <v>71</v>
      </c>
      <c r="O71" s="11">
        <v>383.02</v>
      </c>
      <c r="P71" s="12">
        <v>350</v>
      </c>
      <c r="Q71" s="11">
        <f>O71*30</f>
        <v>11490.599999999999</v>
      </c>
      <c r="R71" s="12">
        <f>P71*30</f>
        <v>10500</v>
      </c>
      <c r="S71" s="5" t="s">
        <v>72</v>
      </c>
      <c r="T71" s="13" t="s">
        <v>73</v>
      </c>
      <c r="U71" t="s">
        <v>74</v>
      </c>
      <c r="V71" s="14">
        <v>45680</v>
      </c>
      <c r="W71" s="15" t="s">
        <v>75</v>
      </c>
    </row>
    <row r="72" spans="1:23" ht="409.5" x14ac:dyDescent="0.25">
      <c r="A72" s="5">
        <v>2024</v>
      </c>
      <c r="B72" s="6">
        <v>45566</v>
      </c>
      <c r="C72" s="6">
        <v>45657</v>
      </c>
      <c r="D72" t="s">
        <v>63</v>
      </c>
      <c r="E72" s="7">
        <v>33111</v>
      </c>
      <c r="F72" s="5" t="s">
        <v>286</v>
      </c>
      <c r="G72" s="5" t="s">
        <v>287</v>
      </c>
      <c r="H72" s="5" t="s">
        <v>288</v>
      </c>
      <c r="I72" t="s">
        <v>64</v>
      </c>
      <c r="J72" s="9" t="s">
        <v>173</v>
      </c>
      <c r="K72" s="10" t="s">
        <v>290</v>
      </c>
      <c r="L72" s="6">
        <v>45566</v>
      </c>
      <c r="M72" s="6">
        <v>45657</v>
      </c>
      <c r="N72" s="5" t="s">
        <v>71</v>
      </c>
      <c r="O72" s="11">
        <v>383.02</v>
      </c>
      <c r="P72" s="12">
        <v>350</v>
      </c>
      <c r="Q72" s="11">
        <f>O72*8</f>
        <v>3064.16</v>
      </c>
      <c r="R72" s="12">
        <f>P72*8</f>
        <v>2800</v>
      </c>
      <c r="S72" s="5" t="s">
        <v>72</v>
      </c>
      <c r="T72" s="13" t="s">
        <v>73</v>
      </c>
      <c r="U72" t="s">
        <v>74</v>
      </c>
      <c r="V72" s="14">
        <v>45680</v>
      </c>
      <c r="W72" s="15" t="s">
        <v>75</v>
      </c>
    </row>
    <row r="73" spans="1:23" ht="409.5" x14ac:dyDescent="0.25">
      <c r="A73" s="5">
        <v>2024</v>
      </c>
      <c r="B73" s="6">
        <v>45566</v>
      </c>
      <c r="C73" s="6">
        <v>45657</v>
      </c>
      <c r="D73" t="s">
        <v>63</v>
      </c>
      <c r="E73" s="7">
        <v>33111</v>
      </c>
      <c r="F73" s="5" t="s">
        <v>291</v>
      </c>
      <c r="G73" s="5" t="s">
        <v>292</v>
      </c>
      <c r="H73" s="5" t="s">
        <v>293</v>
      </c>
      <c r="I73" t="s">
        <v>64</v>
      </c>
      <c r="J73" s="9" t="s">
        <v>69</v>
      </c>
      <c r="K73" s="10" t="s">
        <v>294</v>
      </c>
      <c r="L73" s="6">
        <v>45566</v>
      </c>
      <c r="M73" s="6">
        <v>45657</v>
      </c>
      <c r="N73" s="5" t="s">
        <v>234</v>
      </c>
      <c r="O73" s="11">
        <v>383.02</v>
      </c>
      <c r="P73" s="12">
        <v>350</v>
      </c>
      <c r="Q73" s="11">
        <f>O73*20</f>
        <v>7660.4</v>
      </c>
      <c r="R73" s="12">
        <f>P73*20</f>
        <v>7000</v>
      </c>
      <c r="S73" s="5" t="s">
        <v>72</v>
      </c>
      <c r="T73" s="13" t="s">
        <v>73</v>
      </c>
      <c r="U73" t="s">
        <v>74</v>
      </c>
      <c r="V73" s="14">
        <v>45680</v>
      </c>
      <c r="W73" s="15" t="s">
        <v>75</v>
      </c>
    </row>
    <row r="74" spans="1:23" ht="409.5" x14ac:dyDescent="0.25">
      <c r="A74" s="5">
        <v>2024</v>
      </c>
      <c r="B74" s="6">
        <v>45566</v>
      </c>
      <c r="C74" s="6">
        <v>45657</v>
      </c>
      <c r="D74" t="s">
        <v>63</v>
      </c>
      <c r="E74" s="7">
        <v>33111</v>
      </c>
      <c r="F74" s="5" t="s">
        <v>295</v>
      </c>
      <c r="G74" s="5" t="s">
        <v>209</v>
      </c>
      <c r="H74" s="5" t="s">
        <v>296</v>
      </c>
      <c r="I74" t="s">
        <v>64</v>
      </c>
      <c r="J74" s="9" t="s">
        <v>69</v>
      </c>
      <c r="K74" s="10" t="s">
        <v>297</v>
      </c>
      <c r="L74" s="6">
        <v>45566</v>
      </c>
      <c r="M74" s="6">
        <v>45657</v>
      </c>
      <c r="N74" s="5" t="s">
        <v>185</v>
      </c>
      <c r="O74" s="11">
        <v>383.02</v>
      </c>
      <c r="P74" s="12">
        <v>350</v>
      </c>
      <c r="Q74" s="11">
        <f>O74*20</f>
        <v>7660.4</v>
      </c>
      <c r="R74" s="12">
        <f>P74*20</f>
        <v>7000</v>
      </c>
      <c r="S74" s="5" t="s">
        <v>72</v>
      </c>
      <c r="T74" s="13" t="s">
        <v>73</v>
      </c>
      <c r="U74" t="s">
        <v>74</v>
      </c>
      <c r="V74" s="14">
        <v>45680</v>
      </c>
      <c r="W74" s="15" t="s">
        <v>75</v>
      </c>
    </row>
    <row r="75" spans="1:23" ht="409.5" x14ac:dyDescent="0.25">
      <c r="A75" s="5">
        <v>2024</v>
      </c>
      <c r="B75" s="6">
        <v>45566</v>
      </c>
      <c r="C75" s="6">
        <v>45657</v>
      </c>
      <c r="D75" t="s">
        <v>63</v>
      </c>
      <c r="E75" s="7">
        <v>33111</v>
      </c>
      <c r="F75" s="5" t="s">
        <v>298</v>
      </c>
      <c r="G75" s="5" t="s">
        <v>299</v>
      </c>
      <c r="H75" s="5" t="s">
        <v>68</v>
      </c>
      <c r="I75" t="s">
        <v>64</v>
      </c>
      <c r="J75" s="9" t="s">
        <v>69</v>
      </c>
      <c r="K75" s="10" t="s">
        <v>300</v>
      </c>
      <c r="L75" s="6">
        <v>45566</v>
      </c>
      <c r="M75" s="6">
        <v>45657</v>
      </c>
      <c r="N75" s="5" t="s">
        <v>185</v>
      </c>
      <c r="O75" s="11">
        <v>383.02</v>
      </c>
      <c r="P75" s="12">
        <v>350</v>
      </c>
      <c r="Q75" s="11">
        <f>O75*147</f>
        <v>56303.939999999995</v>
      </c>
      <c r="R75" s="12">
        <f>P75*147</f>
        <v>51450</v>
      </c>
      <c r="S75" s="5" t="s">
        <v>72</v>
      </c>
      <c r="T75" s="13" t="s">
        <v>73</v>
      </c>
      <c r="U75" t="s">
        <v>74</v>
      </c>
      <c r="V75" s="14">
        <v>45680</v>
      </c>
      <c r="W75" s="15" t="s">
        <v>75</v>
      </c>
    </row>
    <row r="76" spans="1:23" ht="409.5" x14ac:dyDescent="0.25">
      <c r="A76" s="5">
        <v>2024</v>
      </c>
      <c r="B76" s="6">
        <v>45566</v>
      </c>
      <c r="C76" s="6">
        <v>45657</v>
      </c>
      <c r="D76" t="s">
        <v>63</v>
      </c>
      <c r="E76" s="7">
        <v>33111</v>
      </c>
      <c r="F76" s="5" t="s">
        <v>298</v>
      </c>
      <c r="G76" s="5" t="s">
        <v>299</v>
      </c>
      <c r="H76" s="5" t="s">
        <v>68</v>
      </c>
      <c r="I76" t="s">
        <v>64</v>
      </c>
      <c r="J76" s="9" t="s">
        <v>173</v>
      </c>
      <c r="K76" s="10" t="s">
        <v>301</v>
      </c>
      <c r="L76" s="6">
        <v>45566</v>
      </c>
      <c r="M76" s="6">
        <v>45657</v>
      </c>
      <c r="N76" s="5" t="s">
        <v>185</v>
      </c>
      <c r="O76" s="11">
        <v>383.02</v>
      </c>
      <c r="P76" s="12">
        <v>350</v>
      </c>
      <c r="Q76" s="11">
        <f>O76*44</f>
        <v>16852.879999999997</v>
      </c>
      <c r="R76" s="12">
        <f>P76*44</f>
        <v>15400</v>
      </c>
      <c r="S76" s="5" t="s">
        <v>72</v>
      </c>
      <c r="T76" s="13" t="s">
        <v>73</v>
      </c>
      <c r="U76" t="s">
        <v>74</v>
      </c>
      <c r="V76" s="14">
        <v>45680</v>
      </c>
      <c r="W76" s="15" t="s">
        <v>75</v>
      </c>
    </row>
    <row r="77" spans="1:23" ht="409.5" x14ac:dyDescent="0.25">
      <c r="A77" s="5">
        <v>2024</v>
      </c>
      <c r="B77" s="6">
        <v>45566</v>
      </c>
      <c r="C77" s="6">
        <v>45657</v>
      </c>
      <c r="D77" t="s">
        <v>63</v>
      </c>
      <c r="E77" s="7">
        <v>33111</v>
      </c>
      <c r="F77" s="5" t="s">
        <v>298</v>
      </c>
      <c r="G77" s="5" t="s">
        <v>299</v>
      </c>
      <c r="H77" s="5" t="s">
        <v>68</v>
      </c>
      <c r="I77" t="s">
        <v>64</v>
      </c>
      <c r="J77" s="9" t="s">
        <v>187</v>
      </c>
      <c r="K77" s="10" t="s">
        <v>302</v>
      </c>
      <c r="L77" s="6">
        <v>45566</v>
      </c>
      <c r="M77" s="6">
        <v>45657</v>
      </c>
      <c r="N77" s="5" t="s">
        <v>185</v>
      </c>
      <c r="O77" s="11">
        <v>383.02</v>
      </c>
      <c r="P77" s="12">
        <v>350</v>
      </c>
      <c r="Q77" s="11">
        <f>O77*44</f>
        <v>16852.879999999997</v>
      </c>
      <c r="R77" s="12">
        <f>P77*44</f>
        <v>15400</v>
      </c>
      <c r="S77" s="5" t="s">
        <v>72</v>
      </c>
      <c r="T77" s="13" t="s">
        <v>73</v>
      </c>
      <c r="U77" t="s">
        <v>74</v>
      </c>
      <c r="V77" s="14">
        <v>45680</v>
      </c>
      <c r="W77" s="15" t="s">
        <v>75</v>
      </c>
    </row>
    <row r="78" spans="1:23" ht="409.5" x14ac:dyDescent="0.25">
      <c r="A78" s="5">
        <v>2024</v>
      </c>
      <c r="B78" s="6">
        <v>45566</v>
      </c>
      <c r="C78" s="6">
        <v>45657</v>
      </c>
      <c r="D78" t="s">
        <v>63</v>
      </c>
      <c r="E78" s="7">
        <v>33111</v>
      </c>
      <c r="F78" s="5" t="s">
        <v>199</v>
      </c>
      <c r="G78" s="5" t="s">
        <v>78</v>
      </c>
      <c r="H78" s="5" t="s">
        <v>83</v>
      </c>
      <c r="I78" t="s">
        <v>64</v>
      </c>
      <c r="J78" s="9" t="s">
        <v>69</v>
      </c>
      <c r="K78" s="10" t="s">
        <v>303</v>
      </c>
      <c r="L78" s="6">
        <v>45566</v>
      </c>
      <c r="M78" s="6">
        <v>45657</v>
      </c>
      <c r="N78" s="5" t="s">
        <v>185</v>
      </c>
      <c r="O78" s="11">
        <v>383.02</v>
      </c>
      <c r="P78" s="12">
        <v>350</v>
      </c>
      <c r="Q78" s="11">
        <f>O78*48</f>
        <v>18384.96</v>
      </c>
      <c r="R78" s="12">
        <f>P78*48</f>
        <v>16800</v>
      </c>
      <c r="S78" s="5" t="s">
        <v>72</v>
      </c>
      <c r="T78" s="13" t="s">
        <v>73</v>
      </c>
      <c r="U78" t="s">
        <v>74</v>
      </c>
      <c r="V78" s="14">
        <v>45680</v>
      </c>
      <c r="W78" s="15" t="s">
        <v>75</v>
      </c>
    </row>
    <row r="79" spans="1:23" ht="409.5" x14ac:dyDescent="0.25">
      <c r="A79" s="5">
        <v>2024</v>
      </c>
      <c r="B79" s="6">
        <v>45566</v>
      </c>
      <c r="C79" s="6">
        <v>45657</v>
      </c>
      <c r="D79" t="s">
        <v>63</v>
      </c>
      <c r="E79" s="7">
        <v>33111</v>
      </c>
      <c r="F79" s="5" t="s">
        <v>304</v>
      </c>
      <c r="G79" s="5" t="s">
        <v>305</v>
      </c>
      <c r="H79" s="5" t="s">
        <v>180</v>
      </c>
      <c r="I79" t="s">
        <v>65</v>
      </c>
      <c r="J79" s="9" t="s">
        <v>69</v>
      </c>
      <c r="K79" s="10" t="s">
        <v>306</v>
      </c>
      <c r="L79" s="6">
        <v>45566</v>
      </c>
      <c r="M79" s="6">
        <v>45657</v>
      </c>
      <c r="N79" s="5" t="s">
        <v>220</v>
      </c>
      <c r="O79" s="11">
        <v>383.02</v>
      </c>
      <c r="P79" s="12">
        <v>350</v>
      </c>
      <c r="Q79" s="11">
        <f>O79*24</f>
        <v>9192.48</v>
      </c>
      <c r="R79" s="12">
        <f>P79*24</f>
        <v>8400</v>
      </c>
      <c r="S79" s="5" t="s">
        <v>72</v>
      </c>
      <c r="T79" s="13" t="s">
        <v>73</v>
      </c>
      <c r="U79" t="s">
        <v>74</v>
      </c>
      <c r="V79" s="14">
        <v>45680</v>
      </c>
      <c r="W79" s="15" t="s">
        <v>75</v>
      </c>
    </row>
    <row r="80" spans="1:23" ht="409.5" x14ac:dyDescent="0.25">
      <c r="A80" s="5">
        <v>2024</v>
      </c>
      <c r="B80" s="6">
        <v>45566</v>
      </c>
      <c r="C80" s="6">
        <v>45657</v>
      </c>
      <c r="D80" t="s">
        <v>63</v>
      </c>
      <c r="E80" s="7">
        <v>33111</v>
      </c>
      <c r="F80" s="5" t="s">
        <v>307</v>
      </c>
      <c r="G80" s="5" t="s">
        <v>209</v>
      </c>
      <c r="H80" s="5" t="s">
        <v>78</v>
      </c>
      <c r="I80" t="s">
        <v>65</v>
      </c>
      <c r="J80" s="9" t="s">
        <v>69</v>
      </c>
      <c r="K80" s="10" t="s">
        <v>308</v>
      </c>
      <c r="L80" s="6">
        <v>45566</v>
      </c>
      <c r="M80" s="6">
        <v>45657</v>
      </c>
      <c r="N80" s="5" t="s">
        <v>264</v>
      </c>
      <c r="O80" s="11">
        <v>383.02</v>
      </c>
      <c r="P80" s="12">
        <v>350</v>
      </c>
      <c r="Q80" s="11">
        <f>O80*38</f>
        <v>14554.759999999998</v>
      </c>
      <c r="R80" s="12">
        <f>P80*38</f>
        <v>13300</v>
      </c>
      <c r="S80" s="5" t="s">
        <v>72</v>
      </c>
      <c r="T80" s="13" t="s">
        <v>73</v>
      </c>
      <c r="U80" t="s">
        <v>74</v>
      </c>
      <c r="V80" s="14">
        <v>45680</v>
      </c>
      <c r="W80" s="15" t="s">
        <v>75</v>
      </c>
    </row>
    <row r="81" spans="1:23" ht="409.5" x14ac:dyDescent="0.25">
      <c r="A81" s="5">
        <v>2024</v>
      </c>
      <c r="B81" s="6">
        <v>45566</v>
      </c>
      <c r="C81" s="6">
        <v>45657</v>
      </c>
      <c r="D81" t="s">
        <v>63</v>
      </c>
      <c r="E81" s="7">
        <v>33111</v>
      </c>
      <c r="F81" s="5" t="s">
        <v>307</v>
      </c>
      <c r="G81" s="5" t="s">
        <v>209</v>
      </c>
      <c r="H81" s="5" t="s">
        <v>78</v>
      </c>
      <c r="I81" t="s">
        <v>65</v>
      </c>
      <c r="J81" s="9" t="s">
        <v>173</v>
      </c>
      <c r="K81" s="10" t="s">
        <v>309</v>
      </c>
      <c r="L81" s="6">
        <v>45566</v>
      </c>
      <c r="M81" s="6">
        <v>45657</v>
      </c>
      <c r="N81" s="5" t="s">
        <v>264</v>
      </c>
      <c r="O81" s="11">
        <v>383.02</v>
      </c>
      <c r="P81" s="12">
        <v>350</v>
      </c>
      <c r="Q81" s="11">
        <f>O81*20</f>
        <v>7660.4</v>
      </c>
      <c r="R81" s="12">
        <f>P81*20</f>
        <v>7000</v>
      </c>
      <c r="S81" s="5" t="s">
        <v>72</v>
      </c>
      <c r="T81" s="13" t="s">
        <v>73</v>
      </c>
      <c r="U81" t="s">
        <v>74</v>
      </c>
      <c r="V81" s="14">
        <v>45680</v>
      </c>
      <c r="W81" s="15" t="s">
        <v>75</v>
      </c>
    </row>
    <row r="82" spans="1:23" ht="409.5" x14ac:dyDescent="0.25">
      <c r="A82" s="5">
        <v>2024</v>
      </c>
      <c r="B82" s="6">
        <v>45566</v>
      </c>
      <c r="C82" s="6">
        <v>45657</v>
      </c>
      <c r="D82" t="s">
        <v>63</v>
      </c>
      <c r="E82" s="7">
        <v>33111</v>
      </c>
      <c r="F82" s="5" t="s">
        <v>307</v>
      </c>
      <c r="G82" s="5" t="s">
        <v>209</v>
      </c>
      <c r="H82" s="5" t="s">
        <v>78</v>
      </c>
      <c r="I82" t="s">
        <v>65</v>
      </c>
      <c r="J82" s="9" t="s">
        <v>187</v>
      </c>
      <c r="K82" s="10" t="s">
        <v>310</v>
      </c>
      <c r="L82" s="6">
        <v>45566</v>
      </c>
      <c r="M82" s="6">
        <v>45657</v>
      </c>
      <c r="N82" s="5" t="s">
        <v>264</v>
      </c>
      <c r="O82" s="11">
        <v>547.16999999999996</v>
      </c>
      <c r="P82" s="12">
        <v>500</v>
      </c>
      <c r="Q82" s="11">
        <f>O82*80</f>
        <v>43773.599999999999</v>
      </c>
      <c r="R82" s="12">
        <f>P82*80</f>
        <v>40000</v>
      </c>
      <c r="S82" s="5" t="s">
        <v>72</v>
      </c>
      <c r="T82" s="13" t="s">
        <v>73</v>
      </c>
      <c r="U82" t="s">
        <v>74</v>
      </c>
      <c r="V82" s="14">
        <v>45680</v>
      </c>
      <c r="W82" s="15" t="s">
        <v>75</v>
      </c>
    </row>
    <row r="83" spans="1:23" ht="409.5" x14ac:dyDescent="0.25">
      <c r="A83" s="5">
        <v>2024</v>
      </c>
      <c r="B83" s="6">
        <v>45566</v>
      </c>
      <c r="C83" s="6">
        <v>45657</v>
      </c>
      <c r="D83" t="s">
        <v>63</v>
      </c>
      <c r="E83" s="7">
        <v>33111</v>
      </c>
      <c r="F83" s="5" t="s">
        <v>311</v>
      </c>
      <c r="G83" s="5" t="s">
        <v>252</v>
      </c>
      <c r="H83" s="5" t="s">
        <v>312</v>
      </c>
      <c r="I83" t="s">
        <v>65</v>
      </c>
      <c r="J83" s="9" t="s">
        <v>69</v>
      </c>
      <c r="K83" s="10" t="s">
        <v>313</v>
      </c>
      <c r="L83" s="6">
        <v>45566</v>
      </c>
      <c r="M83" s="6">
        <v>45657</v>
      </c>
      <c r="N83" s="5" t="s">
        <v>197</v>
      </c>
      <c r="O83" s="11">
        <v>383.02</v>
      </c>
      <c r="P83" s="12">
        <v>350</v>
      </c>
      <c r="Q83" s="11">
        <f>O83*16</f>
        <v>6128.32</v>
      </c>
      <c r="R83" s="12">
        <f>P83*16</f>
        <v>5600</v>
      </c>
      <c r="S83" s="5" t="s">
        <v>72</v>
      </c>
      <c r="T83" s="13" t="s">
        <v>73</v>
      </c>
      <c r="U83" t="s">
        <v>74</v>
      </c>
      <c r="V83" s="14">
        <v>45680</v>
      </c>
      <c r="W83" s="15" t="s">
        <v>75</v>
      </c>
    </row>
    <row r="84" spans="1:23" ht="409.5" x14ac:dyDescent="0.25">
      <c r="A84" s="5">
        <v>2024</v>
      </c>
      <c r="B84" s="6">
        <v>45566</v>
      </c>
      <c r="C84" s="6">
        <v>45657</v>
      </c>
      <c r="D84" t="s">
        <v>63</v>
      </c>
      <c r="E84" s="7">
        <v>33111</v>
      </c>
      <c r="F84" s="5" t="s">
        <v>311</v>
      </c>
      <c r="G84" s="5" t="s">
        <v>252</v>
      </c>
      <c r="H84" s="5" t="s">
        <v>312</v>
      </c>
      <c r="I84" t="s">
        <v>65</v>
      </c>
      <c r="J84" s="9" t="s">
        <v>173</v>
      </c>
      <c r="K84" s="10" t="s">
        <v>314</v>
      </c>
      <c r="L84" s="6">
        <v>45566</v>
      </c>
      <c r="M84" s="6">
        <v>45657</v>
      </c>
      <c r="N84" s="5" t="s">
        <v>197</v>
      </c>
      <c r="O84" s="11">
        <v>383.02</v>
      </c>
      <c r="P84" s="12">
        <v>350</v>
      </c>
      <c r="Q84" s="11">
        <f>O84*18</f>
        <v>6894.36</v>
      </c>
      <c r="R84" s="12">
        <f>P84*18</f>
        <v>6300</v>
      </c>
      <c r="S84" s="5" t="s">
        <v>72</v>
      </c>
      <c r="T84" s="13" t="s">
        <v>73</v>
      </c>
      <c r="U84" t="s">
        <v>74</v>
      </c>
      <c r="V84" s="14">
        <v>45680</v>
      </c>
      <c r="W84" s="15" t="s">
        <v>75</v>
      </c>
    </row>
    <row r="85" spans="1:23" ht="409.5" x14ac:dyDescent="0.25">
      <c r="A85" s="5">
        <v>2024</v>
      </c>
      <c r="B85" s="6">
        <v>45566</v>
      </c>
      <c r="C85" s="6">
        <v>45657</v>
      </c>
      <c r="D85" t="s">
        <v>63</v>
      </c>
      <c r="E85" s="7">
        <v>33111</v>
      </c>
      <c r="F85" s="5" t="s">
        <v>315</v>
      </c>
      <c r="G85" s="5" t="s">
        <v>316</v>
      </c>
      <c r="H85" s="5" t="s">
        <v>267</v>
      </c>
      <c r="I85" t="s">
        <v>64</v>
      </c>
      <c r="J85" s="9" t="s">
        <v>69</v>
      </c>
      <c r="K85" s="10" t="s">
        <v>317</v>
      </c>
      <c r="L85" s="6">
        <v>45566</v>
      </c>
      <c r="M85" s="6">
        <v>45657</v>
      </c>
      <c r="N85" s="5" t="s">
        <v>211</v>
      </c>
      <c r="O85" s="11">
        <v>383.02</v>
      </c>
      <c r="P85" s="12">
        <v>350</v>
      </c>
      <c r="Q85" s="11">
        <f>O85*12</f>
        <v>4596.24</v>
      </c>
      <c r="R85" s="12">
        <f>P85*12</f>
        <v>4200</v>
      </c>
      <c r="S85" s="5" t="s">
        <v>72</v>
      </c>
      <c r="T85" s="13" t="s">
        <v>73</v>
      </c>
      <c r="U85" t="s">
        <v>74</v>
      </c>
      <c r="V85" s="14">
        <v>45680</v>
      </c>
      <c r="W85" s="15" t="s">
        <v>75</v>
      </c>
    </row>
    <row r="86" spans="1:23" ht="409.5" x14ac:dyDescent="0.25">
      <c r="A86" s="5">
        <v>2024</v>
      </c>
      <c r="B86" s="6">
        <v>45566</v>
      </c>
      <c r="C86" s="6">
        <v>45657</v>
      </c>
      <c r="D86" t="s">
        <v>63</v>
      </c>
      <c r="E86" s="7">
        <v>33111</v>
      </c>
      <c r="F86" s="5" t="s">
        <v>318</v>
      </c>
      <c r="G86" s="5" t="s">
        <v>319</v>
      </c>
      <c r="H86" s="5" t="s">
        <v>320</v>
      </c>
      <c r="I86" t="s">
        <v>64</v>
      </c>
      <c r="J86" s="9" t="s">
        <v>69</v>
      </c>
      <c r="K86" s="10" t="s">
        <v>321</v>
      </c>
      <c r="L86" s="6">
        <v>45566</v>
      </c>
      <c r="M86" s="6">
        <v>45657</v>
      </c>
      <c r="N86" s="5" t="s">
        <v>185</v>
      </c>
      <c r="O86" s="11">
        <v>32830.19</v>
      </c>
      <c r="P86" s="12">
        <v>30000</v>
      </c>
      <c r="Q86" s="11">
        <v>32830.19</v>
      </c>
      <c r="R86" s="12">
        <v>30000</v>
      </c>
      <c r="S86" s="5" t="s">
        <v>72</v>
      </c>
      <c r="T86" s="13" t="s">
        <v>73</v>
      </c>
      <c r="U86" t="s">
        <v>74</v>
      </c>
      <c r="V86" s="14">
        <v>45680</v>
      </c>
      <c r="W86" s="15" t="s">
        <v>75</v>
      </c>
    </row>
    <row r="87" spans="1:23" ht="409.5" x14ac:dyDescent="0.25">
      <c r="A87" s="5">
        <v>2024</v>
      </c>
      <c r="B87" s="6">
        <v>45566</v>
      </c>
      <c r="C87" s="6">
        <v>45657</v>
      </c>
      <c r="D87" t="s">
        <v>63</v>
      </c>
      <c r="E87" s="7">
        <v>33111</v>
      </c>
      <c r="F87" s="5" t="s">
        <v>318</v>
      </c>
      <c r="G87" s="5" t="s">
        <v>319</v>
      </c>
      <c r="H87" s="5" t="s">
        <v>320</v>
      </c>
      <c r="I87" t="s">
        <v>64</v>
      </c>
      <c r="J87" s="9" t="s">
        <v>173</v>
      </c>
      <c r="K87" s="10" t="s">
        <v>322</v>
      </c>
      <c r="L87" s="6">
        <v>45566</v>
      </c>
      <c r="M87" s="6">
        <v>45657</v>
      </c>
      <c r="N87" s="5" t="s">
        <v>185</v>
      </c>
      <c r="O87" s="11">
        <v>383.02</v>
      </c>
      <c r="P87" s="12">
        <v>350</v>
      </c>
      <c r="Q87" s="11">
        <f>O87*12</f>
        <v>4596.24</v>
      </c>
      <c r="R87" s="12">
        <f>P87*12</f>
        <v>4200</v>
      </c>
      <c r="S87" s="5" t="s">
        <v>72</v>
      </c>
      <c r="T87" s="13" t="s">
        <v>73</v>
      </c>
      <c r="U87" t="s">
        <v>74</v>
      </c>
      <c r="V87" s="14">
        <v>45680</v>
      </c>
      <c r="W87" s="15" t="s">
        <v>75</v>
      </c>
    </row>
    <row r="88" spans="1:23" ht="409.5" x14ac:dyDescent="0.25">
      <c r="A88" s="5">
        <v>2024</v>
      </c>
      <c r="B88" s="6">
        <v>45566</v>
      </c>
      <c r="C88" s="6">
        <v>45657</v>
      </c>
      <c r="D88" t="s">
        <v>63</v>
      </c>
      <c r="E88" s="7">
        <v>33111</v>
      </c>
      <c r="F88" s="5" t="s">
        <v>323</v>
      </c>
      <c r="G88" s="5" t="s">
        <v>324</v>
      </c>
      <c r="H88" s="5" t="s">
        <v>325</v>
      </c>
      <c r="I88" t="s">
        <v>64</v>
      </c>
      <c r="J88" s="9" t="s">
        <v>69</v>
      </c>
      <c r="K88" s="10" t="s">
        <v>326</v>
      </c>
      <c r="L88" s="6">
        <v>45566</v>
      </c>
      <c r="M88" s="6">
        <v>45657</v>
      </c>
      <c r="N88" s="5" t="s">
        <v>95</v>
      </c>
      <c r="O88" s="11">
        <v>383.02</v>
      </c>
      <c r="P88" s="12">
        <v>350</v>
      </c>
      <c r="Q88" s="11">
        <f>O88*40</f>
        <v>15320.8</v>
      </c>
      <c r="R88" s="12">
        <f>P88*40</f>
        <v>14000</v>
      </c>
      <c r="S88" s="5" t="s">
        <v>72</v>
      </c>
      <c r="T88" s="13" t="s">
        <v>73</v>
      </c>
      <c r="U88" t="s">
        <v>74</v>
      </c>
      <c r="V88" s="14">
        <v>45680</v>
      </c>
      <c r="W88" s="15" t="s">
        <v>75</v>
      </c>
    </row>
    <row r="89" spans="1:23" ht="409.5" x14ac:dyDescent="0.25">
      <c r="A89" s="5">
        <v>2024</v>
      </c>
      <c r="B89" s="6">
        <v>45566</v>
      </c>
      <c r="C89" s="6">
        <v>45657</v>
      </c>
      <c r="D89" t="s">
        <v>63</v>
      </c>
      <c r="E89" s="7">
        <v>33111</v>
      </c>
      <c r="F89" s="5" t="s">
        <v>327</v>
      </c>
      <c r="G89" s="5" t="s">
        <v>328</v>
      </c>
      <c r="H89" s="5" t="s">
        <v>329</v>
      </c>
      <c r="I89" t="s">
        <v>64</v>
      </c>
      <c r="J89" s="9" t="s">
        <v>69</v>
      </c>
      <c r="K89" s="10" t="s">
        <v>330</v>
      </c>
      <c r="L89" s="6">
        <v>45566</v>
      </c>
      <c r="M89" s="6">
        <v>45657</v>
      </c>
      <c r="N89" s="5" t="s">
        <v>211</v>
      </c>
      <c r="O89" s="11">
        <v>32830.19</v>
      </c>
      <c r="P89" s="12">
        <v>30000</v>
      </c>
      <c r="Q89" s="11">
        <v>32830.19</v>
      </c>
      <c r="R89" s="12">
        <v>30000</v>
      </c>
      <c r="S89" s="5" t="s">
        <v>72</v>
      </c>
      <c r="T89" s="13" t="s">
        <v>73</v>
      </c>
      <c r="U89" t="s">
        <v>74</v>
      </c>
      <c r="V89" s="14">
        <v>45680</v>
      </c>
      <c r="W89" s="15" t="s">
        <v>75</v>
      </c>
    </row>
    <row r="90" spans="1:23" ht="409.5" x14ac:dyDescent="0.25">
      <c r="A90" s="5">
        <v>2024</v>
      </c>
      <c r="B90" s="6">
        <v>45566</v>
      </c>
      <c r="C90" s="6">
        <v>45657</v>
      </c>
      <c r="D90" t="s">
        <v>63</v>
      </c>
      <c r="E90" s="7">
        <v>33111</v>
      </c>
      <c r="F90" s="5" t="s">
        <v>331</v>
      </c>
      <c r="G90" s="5" t="s">
        <v>332</v>
      </c>
      <c r="H90" s="5" t="s">
        <v>252</v>
      </c>
      <c r="I90" t="s">
        <v>64</v>
      </c>
      <c r="J90" s="9" t="s">
        <v>69</v>
      </c>
      <c r="K90" s="10" t="s">
        <v>333</v>
      </c>
      <c r="L90" s="6">
        <v>45566</v>
      </c>
      <c r="M90" s="6">
        <v>45657</v>
      </c>
      <c r="N90" s="5" t="s">
        <v>185</v>
      </c>
      <c r="O90" s="11">
        <v>383.02</v>
      </c>
      <c r="P90" s="12">
        <v>350</v>
      </c>
      <c r="Q90" s="11">
        <f>O90*38</f>
        <v>14554.759999999998</v>
      </c>
      <c r="R90" s="12">
        <f>P90*38</f>
        <v>13300</v>
      </c>
      <c r="S90" s="5" t="s">
        <v>72</v>
      </c>
      <c r="T90" s="13" t="s">
        <v>73</v>
      </c>
      <c r="U90" t="s">
        <v>74</v>
      </c>
      <c r="V90" s="14">
        <v>45680</v>
      </c>
      <c r="W90" s="15" t="s">
        <v>75</v>
      </c>
    </row>
    <row r="91" spans="1:23" ht="409.5" x14ac:dyDescent="0.25">
      <c r="A91" s="5">
        <v>2024</v>
      </c>
      <c r="B91" s="6">
        <v>45566</v>
      </c>
      <c r="C91" s="6">
        <v>45657</v>
      </c>
      <c r="D91" t="s">
        <v>63</v>
      </c>
      <c r="E91" s="7">
        <v>33111</v>
      </c>
      <c r="F91" s="5" t="s">
        <v>331</v>
      </c>
      <c r="G91" s="5" t="s">
        <v>332</v>
      </c>
      <c r="H91" s="5" t="s">
        <v>252</v>
      </c>
      <c r="I91" t="s">
        <v>64</v>
      </c>
      <c r="J91" s="9" t="s">
        <v>173</v>
      </c>
      <c r="K91" s="10" t="s">
        <v>334</v>
      </c>
      <c r="L91" s="6">
        <v>45566</v>
      </c>
      <c r="M91" s="6">
        <v>45657</v>
      </c>
      <c r="N91" s="5" t="s">
        <v>185</v>
      </c>
      <c r="O91" s="11">
        <v>383.02</v>
      </c>
      <c r="P91" s="12">
        <v>350</v>
      </c>
      <c r="Q91" s="11">
        <f>O91*6</f>
        <v>2298.12</v>
      </c>
      <c r="R91" s="12">
        <f>P91*6</f>
        <v>2100</v>
      </c>
      <c r="S91" s="5" t="s">
        <v>72</v>
      </c>
      <c r="T91" s="13" t="s">
        <v>73</v>
      </c>
      <c r="U91" t="s">
        <v>74</v>
      </c>
      <c r="V91" s="14">
        <v>45680</v>
      </c>
      <c r="W91" s="15" t="s">
        <v>75</v>
      </c>
    </row>
    <row r="92" spans="1:23" ht="409.5" x14ac:dyDescent="0.25">
      <c r="A92" s="5">
        <v>2024</v>
      </c>
      <c r="B92" s="6">
        <v>45566</v>
      </c>
      <c r="C92" s="6">
        <v>45657</v>
      </c>
      <c r="D92" t="s">
        <v>63</v>
      </c>
      <c r="E92" s="7">
        <v>33111</v>
      </c>
      <c r="F92" s="5" t="s">
        <v>331</v>
      </c>
      <c r="G92" s="5" t="s">
        <v>332</v>
      </c>
      <c r="H92" s="5" t="s">
        <v>252</v>
      </c>
      <c r="I92" t="s">
        <v>64</v>
      </c>
      <c r="J92" s="9" t="s">
        <v>187</v>
      </c>
      <c r="K92" s="10" t="s">
        <v>335</v>
      </c>
      <c r="L92" s="6">
        <v>45566</v>
      </c>
      <c r="M92" s="6">
        <v>45657</v>
      </c>
      <c r="N92" s="5" t="s">
        <v>185</v>
      </c>
      <c r="O92" s="11">
        <v>383.02</v>
      </c>
      <c r="P92" s="12">
        <v>350</v>
      </c>
      <c r="Q92" s="11">
        <f>O92*12</f>
        <v>4596.24</v>
      </c>
      <c r="R92" s="12">
        <f>P92*12</f>
        <v>4200</v>
      </c>
      <c r="S92" s="5" t="s">
        <v>72</v>
      </c>
      <c r="T92" s="13" t="s">
        <v>73</v>
      </c>
      <c r="U92" t="s">
        <v>74</v>
      </c>
      <c r="V92" s="14">
        <v>45680</v>
      </c>
      <c r="W92" s="15" t="s">
        <v>75</v>
      </c>
    </row>
    <row r="93" spans="1:23" ht="409.5" x14ac:dyDescent="0.25">
      <c r="A93" s="5">
        <v>2024</v>
      </c>
      <c r="B93" s="6">
        <v>45566</v>
      </c>
      <c r="C93" s="6">
        <v>45657</v>
      </c>
      <c r="D93" t="s">
        <v>63</v>
      </c>
      <c r="E93" s="7">
        <v>33111</v>
      </c>
      <c r="F93" s="5" t="s">
        <v>331</v>
      </c>
      <c r="G93" s="5" t="s">
        <v>332</v>
      </c>
      <c r="H93" s="5" t="s">
        <v>252</v>
      </c>
      <c r="I93" t="s">
        <v>64</v>
      </c>
      <c r="J93" s="9" t="s">
        <v>336</v>
      </c>
      <c r="K93" s="10" t="s">
        <v>337</v>
      </c>
      <c r="L93" s="6">
        <v>45566</v>
      </c>
      <c r="M93" s="6">
        <v>45657</v>
      </c>
      <c r="N93" s="5" t="s">
        <v>185</v>
      </c>
      <c r="O93" s="11">
        <v>383.02</v>
      </c>
      <c r="P93" s="12">
        <v>350</v>
      </c>
      <c r="Q93" s="11">
        <f>O93*36.3</f>
        <v>13903.625999999998</v>
      </c>
      <c r="R93" s="12">
        <f>P93*36.3</f>
        <v>12704.999999999998</v>
      </c>
      <c r="S93" s="5" t="s">
        <v>72</v>
      </c>
      <c r="T93" s="13" t="s">
        <v>73</v>
      </c>
      <c r="U93" t="s">
        <v>74</v>
      </c>
      <c r="V93" s="14">
        <v>45680</v>
      </c>
      <c r="W93" s="15" t="s">
        <v>75</v>
      </c>
    </row>
    <row r="94" spans="1:23" ht="409.5" x14ac:dyDescent="0.25">
      <c r="A94" s="5">
        <v>2024</v>
      </c>
      <c r="B94" s="6">
        <v>45566</v>
      </c>
      <c r="C94" s="6">
        <v>45657</v>
      </c>
      <c r="D94" t="s">
        <v>63</v>
      </c>
      <c r="E94" s="7">
        <v>33111</v>
      </c>
      <c r="F94" s="5" t="s">
        <v>338</v>
      </c>
      <c r="G94" s="5" t="s">
        <v>339</v>
      </c>
      <c r="H94" s="5" t="s">
        <v>340</v>
      </c>
      <c r="I94" t="s">
        <v>64</v>
      </c>
      <c r="J94" s="9" t="s">
        <v>69</v>
      </c>
      <c r="K94" s="10" t="s">
        <v>341</v>
      </c>
      <c r="L94" s="6">
        <v>45566</v>
      </c>
      <c r="M94" s="6">
        <v>45657</v>
      </c>
      <c r="N94" s="5" t="s">
        <v>185</v>
      </c>
      <c r="O94" s="11">
        <v>383.02</v>
      </c>
      <c r="P94" s="12">
        <v>350</v>
      </c>
      <c r="Q94" s="11">
        <f>O94*24</f>
        <v>9192.48</v>
      </c>
      <c r="R94" s="12">
        <f>P94*24</f>
        <v>8400</v>
      </c>
      <c r="S94" s="5" t="s">
        <v>72</v>
      </c>
      <c r="T94" s="13" t="s">
        <v>73</v>
      </c>
      <c r="U94" t="s">
        <v>74</v>
      </c>
      <c r="V94" s="14">
        <v>45680</v>
      </c>
      <c r="W94" s="15" t="s">
        <v>75</v>
      </c>
    </row>
    <row r="95" spans="1:23" ht="409.5" x14ac:dyDescent="0.25">
      <c r="A95" s="5">
        <v>2024</v>
      </c>
      <c r="B95" s="6">
        <v>45566</v>
      </c>
      <c r="C95" s="6">
        <v>45657</v>
      </c>
      <c r="D95" t="s">
        <v>63</v>
      </c>
      <c r="E95" s="7">
        <v>33111</v>
      </c>
      <c r="F95" s="5" t="s">
        <v>338</v>
      </c>
      <c r="G95" s="5" t="s">
        <v>339</v>
      </c>
      <c r="H95" s="5" t="s">
        <v>340</v>
      </c>
      <c r="I95" t="s">
        <v>64</v>
      </c>
      <c r="J95" s="9" t="s">
        <v>173</v>
      </c>
      <c r="K95" s="10" t="s">
        <v>342</v>
      </c>
      <c r="L95" s="6">
        <v>45566</v>
      </c>
      <c r="M95" s="6">
        <v>45657</v>
      </c>
      <c r="N95" s="5" t="s">
        <v>185</v>
      </c>
      <c r="O95" s="11">
        <v>383.02</v>
      </c>
      <c r="P95" s="12">
        <v>350</v>
      </c>
      <c r="Q95" s="11">
        <f>O95*48</f>
        <v>18384.96</v>
      </c>
      <c r="R95" s="12">
        <f>P95*48</f>
        <v>16800</v>
      </c>
      <c r="S95" s="5" t="s">
        <v>72</v>
      </c>
      <c r="T95" s="13" t="s">
        <v>73</v>
      </c>
      <c r="U95" t="s">
        <v>74</v>
      </c>
      <c r="V95" s="14">
        <v>45680</v>
      </c>
      <c r="W95" s="15" t="s">
        <v>75</v>
      </c>
    </row>
    <row r="96" spans="1:23" ht="409.5" x14ac:dyDescent="0.25">
      <c r="A96" s="5">
        <v>2024</v>
      </c>
      <c r="B96" s="6">
        <v>45566</v>
      </c>
      <c r="C96" s="6">
        <v>45657</v>
      </c>
      <c r="D96" t="s">
        <v>63</v>
      </c>
      <c r="E96" s="7">
        <v>33111</v>
      </c>
      <c r="F96" s="5" t="s">
        <v>338</v>
      </c>
      <c r="G96" s="5" t="s">
        <v>339</v>
      </c>
      <c r="H96" s="5" t="s">
        <v>340</v>
      </c>
      <c r="I96" t="s">
        <v>64</v>
      </c>
      <c r="J96" s="9" t="s">
        <v>187</v>
      </c>
      <c r="K96" s="10" t="s">
        <v>343</v>
      </c>
      <c r="L96" s="6">
        <v>45566</v>
      </c>
      <c r="M96" s="6">
        <v>45657</v>
      </c>
      <c r="N96" s="5" t="s">
        <v>185</v>
      </c>
      <c r="O96" s="11">
        <v>383.02</v>
      </c>
      <c r="P96" s="12">
        <v>350</v>
      </c>
      <c r="Q96" s="11">
        <f>O96*72</f>
        <v>27577.439999999999</v>
      </c>
      <c r="R96" s="12">
        <f>P96*72</f>
        <v>25200</v>
      </c>
      <c r="S96" s="5" t="s">
        <v>72</v>
      </c>
      <c r="T96" s="13" t="s">
        <v>73</v>
      </c>
      <c r="U96" t="s">
        <v>74</v>
      </c>
      <c r="V96" s="14">
        <v>45680</v>
      </c>
      <c r="W96" s="15" t="s">
        <v>75</v>
      </c>
    </row>
    <row r="97" spans="1:23" ht="409.5" x14ac:dyDescent="0.25">
      <c r="A97" s="5">
        <v>2024</v>
      </c>
      <c r="B97" s="6">
        <v>45566</v>
      </c>
      <c r="C97" s="6">
        <v>45657</v>
      </c>
      <c r="D97" t="s">
        <v>63</v>
      </c>
      <c r="E97" s="7">
        <v>33111</v>
      </c>
      <c r="F97" s="5" t="s">
        <v>338</v>
      </c>
      <c r="G97" s="5" t="s">
        <v>339</v>
      </c>
      <c r="H97" s="5" t="s">
        <v>340</v>
      </c>
      <c r="I97" t="s">
        <v>64</v>
      </c>
      <c r="J97" s="9" t="s">
        <v>336</v>
      </c>
      <c r="K97" s="10" t="s">
        <v>343</v>
      </c>
      <c r="L97" s="6">
        <v>45566</v>
      </c>
      <c r="M97" s="6">
        <v>45657</v>
      </c>
      <c r="N97" s="5" t="s">
        <v>185</v>
      </c>
      <c r="O97" s="11">
        <v>383.02</v>
      </c>
      <c r="P97" s="12">
        <v>350</v>
      </c>
      <c r="Q97" s="11">
        <f>O97*44</f>
        <v>16852.879999999997</v>
      </c>
      <c r="R97" s="12">
        <f>P97*44</f>
        <v>15400</v>
      </c>
      <c r="S97" s="5" t="s">
        <v>72</v>
      </c>
      <c r="T97" s="13" t="s">
        <v>73</v>
      </c>
      <c r="U97" t="s">
        <v>74</v>
      </c>
      <c r="V97" s="14">
        <v>45680</v>
      </c>
      <c r="W97" s="15" t="s">
        <v>75</v>
      </c>
    </row>
    <row r="98" spans="1:23" ht="409.5" x14ac:dyDescent="0.25">
      <c r="A98" s="5">
        <v>2024</v>
      </c>
      <c r="B98" s="6">
        <v>45566</v>
      </c>
      <c r="C98" s="6">
        <v>45657</v>
      </c>
      <c r="D98" t="s">
        <v>63</v>
      </c>
      <c r="E98" s="7">
        <v>33111</v>
      </c>
      <c r="F98" s="5" t="s">
        <v>344</v>
      </c>
      <c r="G98" s="5" t="s">
        <v>345</v>
      </c>
      <c r="H98" s="5" t="s">
        <v>346</v>
      </c>
      <c r="I98" t="s">
        <v>65</v>
      </c>
      <c r="J98" s="9" t="s">
        <v>69</v>
      </c>
      <c r="K98" s="10" t="s">
        <v>347</v>
      </c>
      <c r="L98" s="6">
        <v>45566</v>
      </c>
      <c r="M98" s="6">
        <v>45657</v>
      </c>
      <c r="N98" s="5" t="s">
        <v>185</v>
      </c>
      <c r="O98" s="11">
        <v>32830.19</v>
      </c>
      <c r="P98" s="12">
        <v>30000</v>
      </c>
      <c r="Q98" s="11">
        <v>32830.19</v>
      </c>
      <c r="R98" s="12">
        <v>30000</v>
      </c>
      <c r="S98" s="5" t="s">
        <v>72</v>
      </c>
      <c r="T98" s="13" t="s">
        <v>73</v>
      </c>
      <c r="U98" t="s">
        <v>74</v>
      </c>
      <c r="V98" s="14">
        <v>45680</v>
      </c>
      <c r="W98" s="15" t="s">
        <v>75</v>
      </c>
    </row>
    <row r="99" spans="1:23" ht="409.5" x14ac:dyDescent="0.25">
      <c r="A99" s="5">
        <v>2024</v>
      </c>
      <c r="B99" s="6">
        <v>45566</v>
      </c>
      <c r="C99" s="6">
        <v>45657</v>
      </c>
      <c r="D99" t="s">
        <v>63</v>
      </c>
      <c r="E99" s="7">
        <v>33111</v>
      </c>
      <c r="F99" s="5" t="s">
        <v>348</v>
      </c>
      <c r="G99" s="5" t="s">
        <v>349</v>
      </c>
      <c r="H99" s="5" t="s">
        <v>350</v>
      </c>
      <c r="I99" t="s">
        <v>64</v>
      </c>
      <c r="J99" s="9" t="s">
        <v>69</v>
      </c>
      <c r="K99" s="10" t="s">
        <v>351</v>
      </c>
      <c r="L99" s="6">
        <v>45566</v>
      </c>
      <c r="M99" s="6">
        <v>45657</v>
      </c>
      <c r="N99" s="5" t="s">
        <v>71</v>
      </c>
      <c r="O99" s="11">
        <v>383.02</v>
      </c>
      <c r="P99" s="12">
        <v>350</v>
      </c>
      <c r="Q99" s="11">
        <f>O99*71</f>
        <v>27194.42</v>
      </c>
      <c r="R99" s="12">
        <f>P99*71</f>
        <v>24850</v>
      </c>
      <c r="S99" s="5" t="s">
        <v>72</v>
      </c>
      <c r="T99" s="13" t="s">
        <v>73</v>
      </c>
      <c r="U99" t="s">
        <v>74</v>
      </c>
      <c r="V99" s="14">
        <v>45680</v>
      </c>
      <c r="W99" s="15" t="s">
        <v>75</v>
      </c>
    </row>
    <row r="100" spans="1:23" ht="409.5" x14ac:dyDescent="0.25">
      <c r="A100" s="5">
        <v>2024</v>
      </c>
      <c r="B100" s="6">
        <v>45566</v>
      </c>
      <c r="C100" s="6">
        <v>45657</v>
      </c>
      <c r="D100" t="s">
        <v>63</v>
      </c>
      <c r="E100" s="7">
        <v>33111</v>
      </c>
      <c r="F100" s="5" t="s">
        <v>348</v>
      </c>
      <c r="G100" s="5" t="s">
        <v>349</v>
      </c>
      <c r="H100" s="5" t="s">
        <v>350</v>
      </c>
      <c r="I100" t="s">
        <v>64</v>
      </c>
      <c r="J100" s="9" t="s">
        <v>173</v>
      </c>
      <c r="K100" s="10" t="s">
        <v>352</v>
      </c>
      <c r="L100" s="6">
        <v>45566</v>
      </c>
      <c r="M100" s="6">
        <v>45657</v>
      </c>
      <c r="N100" s="5" t="s">
        <v>71</v>
      </c>
      <c r="O100" s="11">
        <v>383.02</v>
      </c>
      <c r="P100" s="12">
        <v>350</v>
      </c>
      <c r="Q100" s="11">
        <f>O100*3</f>
        <v>1149.06</v>
      </c>
      <c r="R100" s="12">
        <f>P100*3</f>
        <v>1050</v>
      </c>
      <c r="S100" s="5" t="s">
        <v>72</v>
      </c>
      <c r="T100" s="13" t="s">
        <v>73</v>
      </c>
      <c r="U100" t="s">
        <v>74</v>
      </c>
      <c r="V100" s="14">
        <v>45680</v>
      </c>
      <c r="W100" s="15" t="s">
        <v>75</v>
      </c>
    </row>
    <row r="101" spans="1:23" ht="409.5" x14ac:dyDescent="0.25">
      <c r="A101" s="5">
        <v>2024</v>
      </c>
      <c r="B101" s="6">
        <v>45566</v>
      </c>
      <c r="C101" s="6">
        <v>45657</v>
      </c>
      <c r="D101" t="s">
        <v>63</v>
      </c>
      <c r="E101" s="7">
        <v>33111</v>
      </c>
      <c r="F101" s="5" t="s">
        <v>353</v>
      </c>
      <c r="G101" s="5" t="s">
        <v>135</v>
      </c>
      <c r="H101" s="5" t="s">
        <v>354</v>
      </c>
      <c r="I101" t="s">
        <v>65</v>
      </c>
      <c r="J101" s="9" t="s">
        <v>69</v>
      </c>
      <c r="K101" s="10" t="s">
        <v>355</v>
      </c>
      <c r="L101" s="6">
        <v>45566</v>
      </c>
      <c r="M101" s="6">
        <v>45657</v>
      </c>
      <c r="N101" s="5" t="s">
        <v>197</v>
      </c>
      <c r="O101" s="11">
        <v>383.02</v>
      </c>
      <c r="P101" s="12">
        <v>350</v>
      </c>
      <c r="Q101" s="11">
        <f>O101*33</f>
        <v>12639.66</v>
      </c>
      <c r="R101" s="12">
        <f>P101*33</f>
        <v>11550</v>
      </c>
      <c r="S101" s="5" t="s">
        <v>72</v>
      </c>
      <c r="T101" s="13" t="s">
        <v>73</v>
      </c>
      <c r="U101" t="s">
        <v>74</v>
      </c>
      <c r="V101" s="14">
        <v>45680</v>
      </c>
      <c r="W101" s="15" t="s">
        <v>75</v>
      </c>
    </row>
    <row r="102" spans="1:23" ht="409.5" x14ac:dyDescent="0.25">
      <c r="A102" s="5">
        <v>2024</v>
      </c>
      <c r="B102" s="6">
        <v>45566</v>
      </c>
      <c r="C102" s="6">
        <v>45657</v>
      </c>
      <c r="D102" t="s">
        <v>63</v>
      </c>
      <c r="E102" s="7">
        <v>33111</v>
      </c>
      <c r="F102" s="5" t="s">
        <v>356</v>
      </c>
      <c r="G102" s="5" t="s">
        <v>357</v>
      </c>
      <c r="H102" s="5" t="s">
        <v>357</v>
      </c>
      <c r="I102" t="s">
        <v>64</v>
      </c>
      <c r="J102" s="9" t="s">
        <v>69</v>
      </c>
      <c r="K102" s="10" t="s">
        <v>358</v>
      </c>
      <c r="L102" s="6">
        <v>45566</v>
      </c>
      <c r="M102" s="6">
        <v>45657</v>
      </c>
      <c r="N102" s="5" t="s">
        <v>71</v>
      </c>
      <c r="O102" s="11">
        <v>383.02</v>
      </c>
      <c r="P102" s="12">
        <v>350</v>
      </c>
      <c r="Q102" s="11">
        <f>O102*40</f>
        <v>15320.8</v>
      </c>
      <c r="R102" s="12">
        <f>P102*40</f>
        <v>14000</v>
      </c>
      <c r="S102" s="5" t="s">
        <v>72</v>
      </c>
      <c r="T102" s="13" t="s">
        <v>73</v>
      </c>
      <c r="U102" t="s">
        <v>74</v>
      </c>
      <c r="V102" s="14">
        <v>45680</v>
      </c>
      <c r="W102" s="15" t="s">
        <v>75</v>
      </c>
    </row>
    <row r="103" spans="1:23" ht="45" x14ac:dyDescent="0.25">
      <c r="A103" s="5">
        <v>2024</v>
      </c>
      <c r="B103" s="6">
        <v>45566</v>
      </c>
      <c r="C103" s="6">
        <v>45657</v>
      </c>
      <c r="D103" t="s">
        <v>63</v>
      </c>
      <c r="E103" s="16">
        <v>33111</v>
      </c>
      <c r="F103" s="16" t="s">
        <v>359</v>
      </c>
      <c r="G103" s="16" t="s">
        <v>360</v>
      </c>
      <c r="H103" s="16" t="s">
        <v>361</v>
      </c>
      <c r="I103" t="s">
        <v>64</v>
      </c>
      <c r="J103" s="16" t="s">
        <v>362</v>
      </c>
      <c r="K103" s="10" t="s">
        <v>363</v>
      </c>
      <c r="L103" s="6">
        <v>45566</v>
      </c>
      <c r="M103" s="17">
        <v>45657</v>
      </c>
      <c r="N103" s="5" t="s">
        <v>364</v>
      </c>
      <c r="O103" s="11">
        <v>22950</v>
      </c>
      <c r="P103" s="12">
        <v>20000</v>
      </c>
      <c r="Q103" s="11">
        <v>68850</v>
      </c>
      <c r="R103" s="12">
        <v>6000</v>
      </c>
      <c r="S103" s="16" t="s">
        <v>365</v>
      </c>
      <c r="T103" s="13" t="s">
        <v>73</v>
      </c>
      <c r="U103" s="16" t="s">
        <v>366</v>
      </c>
      <c r="V103" s="14">
        <v>45680</v>
      </c>
      <c r="W103" s="15" t="s">
        <v>367</v>
      </c>
    </row>
    <row r="104" spans="1:23" ht="45" x14ac:dyDescent="0.25">
      <c r="A104" s="5">
        <v>2024</v>
      </c>
      <c r="B104" s="6">
        <v>45566</v>
      </c>
      <c r="C104" s="6">
        <v>45657</v>
      </c>
      <c r="D104" t="s">
        <v>63</v>
      </c>
      <c r="E104" s="16">
        <v>33111</v>
      </c>
      <c r="F104" s="16" t="s">
        <v>368</v>
      </c>
      <c r="G104" s="16" t="s">
        <v>369</v>
      </c>
      <c r="H104" s="16" t="s">
        <v>370</v>
      </c>
      <c r="I104" t="s">
        <v>64</v>
      </c>
      <c r="J104" s="16" t="s">
        <v>371</v>
      </c>
      <c r="K104" s="10" t="s">
        <v>372</v>
      </c>
      <c r="L104" s="6">
        <v>45566</v>
      </c>
      <c r="M104" s="17">
        <v>45657</v>
      </c>
      <c r="N104" s="5" t="s">
        <v>373</v>
      </c>
      <c r="O104" s="11">
        <v>23850</v>
      </c>
      <c r="P104" s="12">
        <v>22500</v>
      </c>
      <c r="Q104" s="11">
        <v>71550</v>
      </c>
      <c r="R104" s="12">
        <v>67500</v>
      </c>
      <c r="S104" s="16" t="s">
        <v>365</v>
      </c>
      <c r="T104" s="13" t="s">
        <v>73</v>
      </c>
      <c r="U104" s="16" t="s">
        <v>366</v>
      </c>
      <c r="V104" s="14">
        <v>45680</v>
      </c>
      <c r="W104" s="15" t="s">
        <v>367</v>
      </c>
    </row>
    <row r="105" spans="1:23" ht="45" x14ac:dyDescent="0.25">
      <c r="A105" s="5">
        <v>2024</v>
      </c>
      <c r="B105" s="6">
        <v>45566</v>
      </c>
      <c r="C105" s="6">
        <v>45657</v>
      </c>
      <c r="D105" t="s">
        <v>63</v>
      </c>
      <c r="E105" s="16">
        <v>33111</v>
      </c>
      <c r="F105" s="16" t="s">
        <v>374</v>
      </c>
      <c r="G105" s="16" t="s">
        <v>375</v>
      </c>
      <c r="H105" s="16" t="s">
        <v>376</v>
      </c>
      <c r="I105" t="s">
        <v>64</v>
      </c>
      <c r="J105" s="16" t="s">
        <v>377</v>
      </c>
      <c r="K105" s="10" t="s">
        <v>378</v>
      </c>
      <c r="L105" s="6">
        <v>45566</v>
      </c>
      <c r="M105" s="17">
        <v>45657</v>
      </c>
      <c r="N105" s="5" t="s">
        <v>379</v>
      </c>
      <c r="O105" s="11">
        <v>15900</v>
      </c>
      <c r="P105" s="12">
        <v>15000</v>
      </c>
      <c r="Q105" s="11">
        <v>47700</v>
      </c>
      <c r="R105" s="12">
        <v>45000</v>
      </c>
      <c r="S105" s="16" t="s">
        <v>365</v>
      </c>
      <c r="T105" s="13" t="s">
        <v>73</v>
      </c>
      <c r="U105" s="16" t="s">
        <v>366</v>
      </c>
      <c r="V105" s="14">
        <v>45680</v>
      </c>
      <c r="W105" s="15" t="s">
        <v>367</v>
      </c>
    </row>
    <row r="106" spans="1:23" ht="45" x14ac:dyDescent="0.25">
      <c r="A106" s="5">
        <v>2024</v>
      </c>
      <c r="B106" s="6">
        <v>45566</v>
      </c>
      <c r="C106" s="6">
        <v>45657</v>
      </c>
      <c r="D106" t="s">
        <v>63</v>
      </c>
      <c r="E106" s="16">
        <v>33111</v>
      </c>
      <c r="F106" s="16" t="s">
        <v>380</v>
      </c>
      <c r="G106" s="16" t="s">
        <v>381</v>
      </c>
      <c r="H106" s="16" t="s">
        <v>382</v>
      </c>
      <c r="I106" t="s">
        <v>64</v>
      </c>
      <c r="J106" s="16" t="s">
        <v>383</v>
      </c>
      <c r="K106" s="10" t="s">
        <v>384</v>
      </c>
      <c r="L106" s="6">
        <v>45566</v>
      </c>
      <c r="M106" s="17">
        <v>45657</v>
      </c>
      <c r="N106" s="5" t="s">
        <v>385</v>
      </c>
      <c r="O106" s="11">
        <v>47170</v>
      </c>
      <c r="P106" s="12">
        <v>44500</v>
      </c>
      <c r="Q106" s="11">
        <v>141510</v>
      </c>
      <c r="R106" s="12">
        <v>133500</v>
      </c>
      <c r="S106" s="16" t="s">
        <v>365</v>
      </c>
      <c r="T106" s="13" t="s">
        <v>73</v>
      </c>
      <c r="U106" s="16" t="s">
        <v>366</v>
      </c>
      <c r="V106" s="14">
        <v>45680</v>
      </c>
      <c r="W106" s="15" t="s">
        <v>367</v>
      </c>
    </row>
    <row r="107" spans="1:23" ht="45" x14ac:dyDescent="0.25">
      <c r="A107" s="5">
        <v>2024</v>
      </c>
      <c r="B107" s="6">
        <v>45566</v>
      </c>
      <c r="C107" s="6">
        <v>45657</v>
      </c>
      <c r="D107" t="s">
        <v>63</v>
      </c>
      <c r="E107" s="16">
        <v>33111</v>
      </c>
      <c r="F107" s="16" t="s">
        <v>386</v>
      </c>
      <c r="G107" s="16" t="s">
        <v>387</v>
      </c>
      <c r="H107" s="16" t="s">
        <v>388</v>
      </c>
      <c r="I107" t="s">
        <v>64</v>
      </c>
      <c r="J107" s="16" t="s">
        <v>389</v>
      </c>
      <c r="K107" s="10" t="s">
        <v>390</v>
      </c>
      <c r="L107" s="6">
        <v>45566</v>
      </c>
      <c r="M107" s="17">
        <v>45657</v>
      </c>
      <c r="N107" s="5" t="s">
        <v>391</v>
      </c>
      <c r="O107" s="11">
        <v>25810</v>
      </c>
      <c r="P107" s="12">
        <v>22250</v>
      </c>
      <c r="Q107" s="11">
        <v>77430</v>
      </c>
      <c r="R107" s="12">
        <v>66750</v>
      </c>
      <c r="S107" s="16" t="s">
        <v>365</v>
      </c>
      <c r="T107" s="13" t="s">
        <v>73</v>
      </c>
      <c r="U107" s="16" t="s">
        <v>366</v>
      </c>
      <c r="V107" s="14">
        <v>45680</v>
      </c>
      <c r="W107" s="15" t="s">
        <v>367</v>
      </c>
    </row>
    <row r="108" spans="1:23" ht="45" x14ac:dyDescent="0.25">
      <c r="A108" s="5">
        <v>2024</v>
      </c>
      <c r="B108" s="6">
        <v>45566</v>
      </c>
      <c r="C108" s="6">
        <v>45657</v>
      </c>
      <c r="D108" t="s">
        <v>63</v>
      </c>
      <c r="E108" s="16">
        <v>33111</v>
      </c>
      <c r="F108" s="16" t="s">
        <v>392</v>
      </c>
      <c r="G108" s="16" t="s">
        <v>393</v>
      </c>
      <c r="H108" s="16" t="s">
        <v>394</v>
      </c>
      <c r="I108" t="s">
        <v>64</v>
      </c>
      <c r="J108" s="16" t="s">
        <v>395</v>
      </c>
      <c r="K108" s="10" t="s">
        <v>396</v>
      </c>
      <c r="L108" s="6">
        <v>45566</v>
      </c>
      <c r="M108" s="17">
        <v>45657</v>
      </c>
      <c r="N108" s="5" t="s">
        <v>397</v>
      </c>
      <c r="O108" s="11">
        <v>35775</v>
      </c>
      <c r="P108" s="12">
        <v>33750</v>
      </c>
      <c r="Q108" s="11">
        <v>107325</v>
      </c>
      <c r="R108" s="12">
        <v>101250</v>
      </c>
      <c r="S108" s="16" t="s">
        <v>365</v>
      </c>
      <c r="T108" s="13" t="s">
        <v>73</v>
      </c>
      <c r="U108" s="16" t="s">
        <v>366</v>
      </c>
      <c r="V108" s="14">
        <v>45680</v>
      </c>
      <c r="W108" s="15" t="s">
        <v>367</v>
      </c>
    </row>
    <row r="109" spans="1:23" ht="45" x14ac:dyDescent="0.25">
      <c r="A109" s="5">
        <v>2024</v>
      </c>
      <c r="B109" s="6">
        <v>45566</v>
      </c>
      <c r="C109" s="6">
        <v>45657</v>
      </c>
      <c r="D109" t="s">
        <v>63</v>
      </c>
      <c r="E109" s="16">
        <v>33111</v>
      </c>
      <c r="F109" s="16" t="s">
        <v>398</v>
      </c>
      <c r="G109" s="16" t="s">
        <v>394</v>
      </c>
      <c r="H109" s="16" t="s">
        <v>399</v>
      </c>
      <c r="I109" t="s">
        <v>64</v>
      </c>
      <c r="J109" s="16" t="s">
        <v>400</v>
      </c>
      <c r="K109" s="10" t="s">
        <v>401</v>
      </c>
      <c r="L109" s="6">
        <v>45566</v>
      </c>
      <c r="M109" s="17">
        <v>45657</v>
      </c>
      <c r="N109" s="5" t="s">
        <v>402</v>
      </c>
      <c r="O109" s="11">
        <v>17212.5</v>
      </c>
      <c r="P109" s="12">
        <v>16238.21</v>
      </c>
      <c r="Q109" s="11">
        <v>51637.5</v>
      </c>
      <c r="R109" s="12">
        <v>48714.63</v>
      </c>
      <c r="S109" s="16" t="s">
        <v>365</v>
      </c>
      <c r="T109" s="13" t="s">
        <v>73</v>
      </c>
      <c r="U109" s="16" t="s">
        <v>366</v>
      </c>
      <c r="V109" s="14">
        <v>45680</v>
      </c>
      <c r="W109" s="15" t="s">
        <v>367</v>
      </c>
    </row>
    <row r="110" spans="1:23" ht="45" x14ac:dyDescent="0.25">
      <c r="A110" s="5">
        <v>2024</v>
      </c>
      <c r="B110" s="6">
        <v>45566</v>
      </c>
      <c r="C110" s="6">
        <v>45657</v>
      </c>
      <c r="D110" t="s">
        <v>63</v>
      </c>
      <c r="E110" s="16">
        <v>33111</v>
      </c>
      <c r="F110" s="16" t="s">
        <v>359</v>
      </c>
      <c r="G110" s="16" t="s">
        <v>403</v>
      </c>
      <c r="H110" s="16" t="s">
        <v>404</v>
      </c>
      <c r="I110" t="s">
        <v>64</v>
      </c>
      <c r="J110" s="16" t="s">
        <v>405</v>
      </c>
      <c r="K110" s="10" t="s">
        <v>406</v>
      </c>
      <c r="L110" s="6">
        <v>45566</v>
      </c>
      <c r="M110" s="17">
        <v>45657</v>
      </c>
      <c r="N110" s="5" t="s">
        <v>407</v>
      </c>
      <c r="O110" s="11">
        <v>56604</v>
      </c>
      <c r="P110" s="12">
        <v>53400</v>
      </c>
      <c r="Q110" s="11">
        <v>169812</v>
      </c>
      <c r="R110" s="12">
        <v>160200</v>
      </c>
      <c r="S110" s="16" t="s">
        <v>365</v>
      </c>
      <c r="T110" s="13" t="s">
        <v>73</v>
      </c>
      <c r="U110" s="16" t="s">
        <v>366</v>
      </c>
      <c r="V110" s="14">
        <v>45680</v>
      </c>
      <c r="W110" s="15" t="s">
        <v>367</v>
      </c>
    </row>
    <row r="111" spans="1:23" ht="45" x14ac:dyDescent="0.25">
      <c r="A111" s="5">
        <v>2024</v>
      </c>
      <c r="B111" s="6">
        <v>45566</v>
      </c>
      <c r="C111" s="6">
        <v>45657</v>
      </c>
      <c r="D111" t="s">
        <v>63</v>
      </c>
      <c r="E111" s="16">
        <v>33111</v>
      </c>
      <c r="F111" s="16" t="s">
        <v>408</v>
      </c>
      <c r="G111" s="16" t="s">
        <v>393</v>
      </c>
      <c r="H111" s="16" t="s">
        <v>409</v>
      </c>
      <c r="I111" t="s">
        <v>64</v>
      </c>
      <c r="J111" s="16" t="s">
        <v>410</v>
      </c>
      <c r="K111" s="10" t="s">
        <v>411</v>
      </c>
      <c r="L111" s="6">
        <v>45566</v>
      </c>
      <c r="M111" s="17">
        <v>45657</v>
      </c>
      <c r="N111" s="5" t="s">
        <v>373</v>
      </c>
      <c r="O111" s="11">
        <v>56801.25</v>
      </c>
      <c r="P111" s="12">
        <v>49500</v>
      </c>
      <c r="Q111" s="11">
        <v>170403.75</v>
      </c>
      <c r="R111" s="12">
        <v>148500</v>
      </c>
      <c r="S111" s="16" t="s">
        <v>365</v>
      </c>
      <c r="T111" s="13" t="s">
        <v>73</v>
      </c>
      <c r="U111" s="16" t="s">
        <v>366</v>
      </c>
      <c r="V111" s="14">
        <v>45680</v>
      </c>
      <c r="W111" s="15" t="s">
        <v>367</v>
      </c>
    </row>
    <row r="112" spans="1:23" ht="45" x14ac:dyDescent="0.25">
      <c r="A112" s="5">
        <v>2024</v>
      </c>
      <c r="B112" s="6">
        <v>45566</v>
      </c>
      <c r="C112" s="6">
        <v>45657</v>
      </c>
      <c r="D112" t="s">
        <v>63</v>
      </c>
      <c r="E112" s="16">
        <v>33111</v>
      </c>
      <c r="F112" s="16" t="s">
        <v>412</v>
      </c>
      <c r="G112" s="16" t="s">
        <v>399</v>
      </c>
      <c r="H112" s="16" t="s">
        <v>413</v>
      </c>
      <c r="I112" t="s">
        <v>65</v>
      </c>
      <c r="J112" s="16" t="s">
        <v>414</v>
      </c>
      <c r="K112" s="10" t="s">
        <v>415</v>
      </c>
      <c r="L112" s="6">
        <v>45566</v>
      </c>
      <c r="M112" s="17">
        <v>45657</v>
      </c>
      <c r="N112" s="5" t="s">
        <v>416</v>
      </c>
      <c r="O112" s="11">
        <v>18000</v>
      </c>
      <c r="P112" s="12">
        <v>15686.27</v>
      </c>
      <c r="Q112" s="11">
        <v>18000</v>
      </c>
      <c r="R112" s="12">
        <v>15686.27</v>
      </c>
      <c r="S112" s="16" t="s">
        <v>365</v>
      </c>
      <c r="T112" s="13" t="s">
        <v>73</v>
      </c>
      <c r="U112" s="16" t="s">
        <v>366</v>
      </c>
      <c r="V112" s="14">
        <v>45680</v>
      </c>
      <c r="W112" s="15" t="s">
        <v>367</v>
      </c>
    </row>
    <row r="113" spans="1:23" ht="45" x14ac:dyDescent="0.25">
      <c r="A113" s="5">
        <v>2024</v>
      </c>
      <c r="B113" s="6">
        <v>45566</v>
      </c>
      <c r="C113" s="6">
        <v>45657</v>
      </c>
      <c r="D113" t="s">
        <v>63</v>
      </c>
      <c r="E113" s="16">
        <v>33111</v>
      </c>
      <c r="F113" s="16" t="s">
        <v>417</v>
      </c>
      <c r="G113" s="16" t="s">
        <v>418</v>
      </c>
      <c r="H113" s="16" t="s">
        <v>419</v>
      </c>
      <c r="I113" t="s">
        <v>64</v>
      </c>
      <c r="J113" s="16" t="s">
        <v>420</v>
      </c>
      <c r="K113" s="10" t="s">
        <v>421</v>
      </c>
      <c r="L113" s="6">
        <v>45566</v>
      </c>
      <c r="M113" s="17">
        <v>45657</v>
      </c>
      <c r="N113" s="5" t="s">
        <v>422</v>
      </c>
      <c r="O113" s="11">
        <v>19866.759999999998</v>
      </c>
      <c r="P113" s="12">
        <v>17313.080000000002</v>
      </c>
      <c r="Q113" s="11">
        <v>19866.759999999998</v>
      </c>
      <c r="R113" s="12">
        <v>17313.080000000002</v>
      </c>
      <c r="S113" s="16" t="s">
        <v>365</v>
      </c>
      <c r="T113" s="13" t="s">
        <v>73</v>
      </c>
      <c r="U113" s="16" t="s">
        <v>366</v>
      </c>
      <c r="V113" s="14">
        <v>45680</v>
      </c>
      <c r="W113" s="15" t="s">
        <v>367</v>
      </c>
    </row>
    <row r="114" spans="1:23" ht="45" x14ac:dyDescent="0.25">
      <c r="A114" s="5">
        <v>2024</v>
      </c>
      <c r="B114" s="6">
        <v>45566</v>
      </c>
      <c r="C114" s="6">
        <v>45657</v>
      </c>
      <c r="D114" t="s">
        <v>63</v>
      </c>
      <c r="E114" s="16">
        <v>33111</v>
      </c>
      <c r="F114" s="16" t="s">
        <v>423</v>
      </c>
      <c r="G114" s="16" t="s">
        <v>424</v>
      </c>
      <c r="H114" s="16" t="s">
        <v>425</v>
      </c>
      <c r="I114" t="s">
        <v>65</v>
      </c>
      <c r="J114" s="16" t="s">
        <v>426</v>
      </c>
      <c r="K114" s="10" t="s">
        <v>427</v>
      </c>
      <c r="L114" s="6">
        <v>45566</v>
      </c>
      <c r="M114" s="17">
        <v>45657</v>
      </c>
      <c r="N114" s="5" t="s">
        <v>428</v>
      </c>
      <c r="O114" s="11">
        <v>13250</v>
      </c>
      <c r="P114" s="12">
        <v>11546.84</v>
      </c>
      <c r="Q114" s="11">
        <v>53000</v>
      </c>
      <c r="R114" s="12">
        <v>46187.360000000001</v>
      </c>
      <c r="S114" s="16" t="s">
        <v>365</v>
      </c>
      <c r="T114" s="13" t="s">
        <v>73</v>
      </c>
      <c r="U114" s="16" t="s">
        <v>366</v>
      </c>
      <c r="V114" s="14">
        <v>45680</v>
      </c>
      <c r="W114" s="15" t="s">
        <v>367</v>
      </c>
    </row>
    <row r="115" spans="1:23" ht="360" x14ac:dyDescent="0.25">
      <c r="A115" s="5">
        <v>2024</v>
      </c>
      <c r="B115" s="6">
        <v>45566</v>
      </c>
      <c r="C115" s="6">
        <v>45657</v>
      </c>
      <c r="D115" t="s">
        <v>63</v>
      </c>
      <c r="E115" s="16">
        <v>33111</v>
      </c>
      <c r="F115" t="s">
        <v>429</v>
      </c>
      <c r="G115" t="s">
        <v>430</v>
      </c>
      <c r="H115" t="s">
        <v>431</v>
      </c>
      <c r="I115" t="s">
        <v>65</v>
      </c>
      <c r="J115" t="s">
        <v>432</v>
      </c>
      <c r="K115" s="10" t="s">
        <v>433</v>
      </c>
      <c r="L115" s="6">
        <v>45566</v>
      </c>
      <c r="M115" s="17">
        <v>45657</v>
      </c>
      <c r="N115" s="5" t="s">
        <v>434</v>
      </c>
      <c r="O115" s="11">
        <v>13000</v>
      </c>
      <c r="P115" s="12">
        <v>11328.98</v>
      </c>
      <c r="Q115" s="11">
        <v>39000</v>
      </c>
      <c r="R115" s="12">
        <v>33986.94</v>
      </c>
      <c r="S115" s="16" t="s">
        <v>365</v>
      </c>
      <c r="T115" s="13" t="s">
        <v>73</v>
      </c>
      <c r="U115" s="16" t="s">
        <v>366</v>
      </c>
      <c r="V115" s="14">
        <v>45680</v>
      </c>
      <c r="W115" s="15" t="s">
        <v>367</v>
      </c>
    </row>
    <row r="116" spans="1:23" ht="255" x14ac:dyDescent="0.25">
      <c r="A116" s="5">
        <v>2024</v>
      </c>
      <c r="B116" s="6">
        <v>45566</v>
      </c>
      <c r="C116" s="6">
        <v>45657</v>
      </c>
      <c r="D116" t="s">
        <v>63</v>
      </c>
      <c r="E116" s="16">
        <v>33111</v>
      </c>
      <c r="F116" t="s">
        <v>435</v>
      </c>
      <c r="G116" t="s">
        <v>436</v>
      </c>
      <c r="H116" t="s">
        <v>436</v>
      </c>
      <c r="I116" t="s">
        <v>64</v>
      </c>
      <c r="J116" t="s">
        <v>432</v>
      </c>
      <c r="K116" s="10" t="s">
        <v>437</v>
      </c>
      <c r="L116" s="6">
        <v>45566</v>
      </c>
      <c r="M116" s="17">
        <v>45657</v>
      </c>
      <c r="N116" s="5" t="s">
        <v>438</v>
      </c>
      <c r="O116" s="11">
        <v>13000</v>
      </c>
      <c r="P116" s="12">
        <v>11328.98</v>
      </c>
      <c r="Q116" s="11">
        <v>39000</v>
      </c>
      <c r="R116" s="12">
        <v>33986.94</v>
      </c>
      <c r="S116" s="16" t="s">
        <v>365</v>
      </c>
      <c r="T116" s="13" t="s">
        <v>73</v>
      </c>
      <c r="U116" s="16" t="s">
        <v>366</v>
      </c>
      <c r="V116" s="14">
        <v>45680</v>
      </c>
      <c r="W116" s="15" t="s">
        <v>367</v>
      </c>
    </row>
    <row r="117" spans="1:23" ht="330" x14ac:dyDescent="0.25">
      <c r="A117" s="5">
        <v>2024</v>
      </c>
      <c r="B117" s="6">
        <v>45566</v>
      </c>
      <c r="C117" s="6">
        <v>45657</v>
      </c>
      <c r="D117" t="s">
        <v>63</v>
      </c>
      <c r="E117" s="16">
        <v>33111</v>
      </c>
      <c r="F117" t="s">
        <v>439</v>
      </c>
      <c r="G117" t="s">
        <v>440</v>
      </c>
      <c r="H117" t="s">
        <v>110</v>
      </c>
      <c r="I117" t="s">
        <v>64</v>
      </c>
      <c r="J117" t="s">
        <v>432</v>
      </c>
      <c r="K117" s="10" t="s">
        <v>441</v>
      </c>
      <c r="L117" s="6">
        <v>45566</v>
      </c>
      <c r="M117" s="17">
        <v>45657</v>
      </c>
      <c r="N117" s="5" t="s">
        <v>442</v>
      </c>
      <c r="O117" s="11">
        <v>13000</v>
      </c>
      <c r="P117" s="12">
        <v>11328.98</v>
      </c>
      <c r="Q117" s="11">
        <v>39000</v>
      </c>
      <c r="R117" s="12">
        <v>33986.94</v>
      </c>
      <c r="S117" s="16" t="s">
        <v>365</v>
      </c>
      <c r="T117" s="13" t="s">
        <v>73</v>
      </c>
      <c r="U117" s="16" t="s">
        <v>366</v>
      </c>
      <c r="V117" s="14">
        <v>45680</v>
      </c>
      <c r="W117" s="15" t="s">
        <v>367</v>
      </c>
    </row>
    <row r="118" spans="1:23" ht="405" x14ac:dyDescent="0.25">
      <c r="A118" s="5">
        <v>2024</v>
      </c>
      <c r="B118" s="6">
        <v>45566</v>
      </c>
      <c r="C118" s="6">
        <v>45657</v>
      </c>
      <c r="D118" t="s">
        <v>63</v>
      </c>
      <c r="E118" s="16">
        <v>33111</v>
      </c>
      <c r="F118" t="s">
        <v>443</v>
      </c>
      <c r="G118" t="s">
        <v>444</v>
      </c>
      <c r="H118" t="s">
        <v>312</v>
      </c>
      <c r="I118" t="s">
        <v>65</v>
      </c>
      <c r="J118" t="s">
        <v>432</v>
      </c>
      <c r="K118" s="10" t="s">
        <v>445</v>
      </c>
      <c r="L118" s="6">
        <v>45566</v>
      </c>
      <c r="M118" s="17">
        <v>45657</v>
      </c>
      <c r="N118" s="5" t="s">
        <v>446</v>
      </c>
      <c r="O118" s="11">
        <v>13000</v>
      </c>
      <c r="P118" s="12">
        <v>11328.98</v>
      </c>
      <c r="Q118" s="11">
        <v>39000</v>
      </c>
      <c r="R118" s="12"/>
      <c r="S118" s="16" t="s">
        <v>365</v>
      </c>
      <c r="T118" s="13" t="s">
        <v>73</v>
      </c>
      <c r="U118" s="16" t="s">
        <v>366</v>
      </c>
      <c r="V118" s="14">
        <v>45680</v>
      </c>
      <c r="W118" s="15" t="s">
        <v>367</v>
      </c>
    </row>
    <row r="119" spans="1:23" ht="255" x14ac:dyDescent="0.25">
      <c r="A119" s="5">
        <v>2024</v>
      </c>
      <c r="B119" s="6">
        <v>45566</v>
      </c>
      <c r="C119" s="6">
        <v>45657</v>
      </c>
      <c r="D119" t="s">
        <v>63</v>
      </c>
      <c r="E119" s="16">
        <v>33111</v>
      </c>
      <c r="F119" t="s">
        <v>447</v>
      </c>
      <c r="G119" t="s">
        <v>448</v>
      </c>
      <c r="H119" t="s">
        <v>449</v>
      </c>
      <c r="I119" t="s">
        <v>64</v>
      </c>
      <c r="J119" t="s">
        <v>432</v>
      </c>
      <c r="K119" s="10" t="s">
        <v>450</v>
      </c>
      <c r="L119" s="6">
        <v>45566</v>
      </c>
      <c r="M119" s="17">
        <v>45657</v>
      </c>
      <c r="N119" s="5" t="s">
        <v>451</v>
      </c>
      <c r="O119" s="11">
        <v>13000</v>
      </c>
      <c r="P119" s="12">
        <v>11328.98</v>
      </c>
      <c r="Q119" s="11">
        <v>39000</v>
      </c>
      <c r="R119" s="12">
        <v>33986.94</v>
      </c>
      <c r="S119" s="16" t="s">
        <v>365</v>
      </c>
      <c r="T119" s="13" t="s">
        <v>73</v>
      </c>
      <c r="U119" s="16" t="s">
        <v>366</v>
      </c>
      <c r="V119" s="14">
        <v>45680</v>
      </c>
      <c r="W119" s="15" t="s">
        <v>367</v>
      </c>
    </row>
    <row r="120" spans="1:23" ht="255" x14ac:dyDescent="0.25">
      <c r="A120" s="5">
        <v>2024</v>
      </c>
      <c r="B120" s="6">
        <v>45566</v>
      </c>
      <c r="C120" s="6">
        <v>45657</v>
      </c>
      <c r="D120" t="s">
        <v>63</v>
      </c>
      <c r="E120" s="16">
        <v>33111</v>
      </c>
      <c r="F120" t="s">
        <v>452</v>
      </c>
      <c r="G120" t="s">
        <v>453</v>
      </c>
      <c r="H120" t="s">
        <v>454</v>
      </c>
      <c r="I120" t="s">
        <v>64</v>
      </c>
      <c r="J120" t="s">
        <v>432</v>
      </c>
      <c r="K120" s="10" t="s">
        <v>455</v>
      </c>
      <c r="L120" s="6">
        <v>45566</v>
      </c>
      <c r="M120" s="17">
        <v>45657</v>
      </c>
      <c r="N120" s="5" t="s">
        <v>456</v>
      </c>
      <c r="O120" s="11">
        <v>13000</v>
      </c>
      <c r="P120" s="12">
        <v>11328.98</v>
      </c>
      <c r="Q120" s="11">
        <v>39000</v>
      </c>
      <c r="R120" s="12">
        <v>33986.94</v>
      </c>
      <c r="S120" s="16" t="s">
        <v>365</v>
      </c>
      <c r="T120" s="13" t="s">
        <v>73</v>
      </c>
      <c r="U120" s="16" t="s">
        <v>366</v>
      </c>
      <c r="V120" s="14">
        <v>45680</v>
      </c>
      <c r="W120" s="15" t="s">
        <v>367</v>
      </c>
    </row>
    <row r="121" spans="1:23" ht="409.5" x14ac:dyDescent="0.25">
      <c r="A121" s="5">
        <v>2024</v>
      </c>
      <c r="B121" s="6">
        <v>45566</v>
      </c>
      <c r="C121" s="6">
        <v>45657</v>
      </c>
      <c r="D121" t="s">
        <v>63</v>
      </c>
      <c r="E121" s="16">
        <v>33111</v>
      </c>
      <c r="F121" t="s">
        <v>457</v>
      </c>
      <c r="G121" t="s">
        <v>458</v>
      </c>
      <c r="H121" t="s">
        <v>459</v>
      </c>
      <c r="I121" t="s">
        <v>65</v>
      </c>
      <c r="J121" t="s">
        <v>432</v>
      </c>
      <c r="K121" s="10" t="s">
        <v>460</v>
      </c>
      <c r="L121" s="6">
        <v>45566</v>
      </c>
      <c r="M121" s="17">
        <v>45657</v>
      </c>
      <c r="N121" s="5" t="s">
        <v>461</v>
      </c>
      <c r="O121" s="11">
        <v>13500</v>
      </c>
      <c r="P121" s="12">
        <v>12735.84</v>
      </c>
      <c r="Q121" s="11">
        <v>40500</v>
      </c>
      <c r="R121" s="12"/>
      <c r="S121" s="16" t="s">
        <v>365</v>
      </c>
      <c r="T121" s="13" t="s">
        <v>73</v>
      </c>
      <c r="U121" s="16" t="s">
        <v>366</v>
      </c>
      <c r="V121" s="14">
        <v>45680</v>
      </c>
      <c r="W121" s="15" t="s">
        <v>367</v>
      </c>
    </row>
    <row r="122" spans="1:23" ht="409.5" x14ac:dyDescent="0.25">
      <c r="A122" s="5">
        <v>2024</v>
      </c>
      <c r="B122" s="6">
        <v>45566</v>
      </c>
      <c r="C122" s="6">
        <v>45657</v>
      </c>
      <c r="D122" t="s">
        <v>63</v>
      </c>
      <c r="E122" s="16">
        <v>33111</v>
      </c>
      <c r="F122" t="s">
        <v>462</v>
      </c>
      <c r="G122" t="s">
        <v>463</v>
      </c>
      <c r="H122" t="s">
        <v>464</v>
      </c>
      <c r="I122" t="s">
        <v>65</v>
      </c>
      <c r="J122" t="s">
        <v>432</v>
      </c>
      <c r="K122" s="10" t="s">
        <v>465</v>
      </c>
      <c r="L122" s="6">
        <v>45566</v>
      </c>
      <c r="M122" s="17">
        <v>45657</v>
      </c>
      <c r="N122" s="5" t="s">
        <v>461</v>
      </c>
      <c r="O122" s="11">
        <v>13500</v>
      </c>
      <c r="P122" s="12">
        <v>11764.7</v>
      </c>
      <c r="Q122" s="11">
        <v>40500</v>
      </c>
      <c r="R122" s="12">
        <v>35294.1</v>
      </c>
      <c r="S122" s="16" t="s">
        <v>365</v>
      </c>
      <c r="T122" s="13" t="s">
        <v>73</v>
      </c>
      <c r="U122" s="16" t="s">
        <v>366</v>
      </c>
      <c r="V122" s="14">
        <v>45680</v>
      </c>
      <c r="W122" s="15" t="s">
        <v>367</v>
      </c>
    </row>
    <row r="123" spans="1:23" ht="240" x14ac:dyDescent="0.25">
      <c r="A123" s="5">
        <v>2024</v>
      </c>
      <c r="B123" s="6">
        <v>45566</v>
      </c>
      <c r="C123" s="6">
        <v>45657</v>
      </c>
      <c r="D123" t="s">
        <v>63</v>
      </c>
      <c r="E123" s="16">
        <v>33111</v>
      </c>
      <c r="F123" t="s">
        <v>466</v>
      </c>
      <c r="G123" t="s">
        <v>467</v>
      </c>
      <c r="H123" t="s">
        <v>468</v>
      </c>
      <c r="I123" t="s">
        <v>64</v>
      </c>
      <c r="J123" t="s">
        <v>432</v>
      </c>
      <c r="K123" s="10" t="s">
        <v>469</v>
      </c>
      <c r="L123" s="6">
        <v>45566</v>
      </c>
      <c r="M123" s="17">
        <v>45657</v>
      </c>
      <c r="N123" s="5" t="s">
        <v>470</v>
      </c>
      <c r="O123" s="11">
        <v>26500</v>
      </c>
      <c r="P123" s="12">
        <v>25000</v>
      </c>
      <c r="Q123" s="11">
        <v>79500</v>
      </c>
      <c r="R123" s="12">
        <v>75000</v>
      </c>
      <c r="S123" s="16" t="s">
        <v>365</v>
      </c>
      <c r="T123" s="13" t="s">
        <v>73</v>
      </c>
      <c r="U123" s="16" t="s">
        <v>366</v>
      </c>
      <c r="V123" s="14">
        <v>45680</v>
      </c>
      <c r="W123" s="15" t="s">
        <v>367</v>
      </c>
    </row>
    <row r="124" spans="1:23" ht="195" x14ac:dyDescent="0.25">
      <c r="A124" s="5">
        <v>2024</v>
      </c>
      <c r="B124" s="6">
        <v>45566</v>
      </c>
      <c r="C124" s="6">
        <v>45657</v>
      </c>
      <c r="D124" t="s">
        <v>63</v>
      </c>
      <c r="E124" s="16">
        <v>33111</v>
      </c>
      <c r="F124" t="s">
        <v>471</v>
      </c>
      <c r="G124" t="s">
        <v>472</v>
      </c>
      <c r="H124" t="s">
        <v>448</v>
      </c>
      <c r="I124" t="s">
        <v>64</v>
      </c>
      <c r="J124" t="s">
        <v>432</v>
      </c>
      <c r="K124" s="10" t="s">
        <v>473</v>
      </c>
      <c r="L124" s="6">
        <v>45566</v>
      </c>
      <c r="M124" s="17">
        <v>45657</v>
      </c>
      <c r="N124" s="5" t="s">
        <v>474</v>
      </c>
      <c r="O124" s="11">
        <v>30000</v>
      </c>
      <c r="P124" s="12">
        <v>28301.88</v>
      </c>
      <c r="Q124" s="11">
        <v>90000</v>
      </c>
      <c r="R124" s="12">
        <v>84905.64</v>
      </c>
      <c r="S124" s="16" t="s">
        <v>365</v>
      </c>
      <c r="T124" s="13" t="s">
        <v>73</v>
      </c>
      <c r="U124" s="16" t="s">
        <v>366</v>
      </c>
      <c r="V124" s="14">
        <v>45680</v>
      </c>
      <c r="W124" s="15" t="s">
        <v>367</v>
      </c>
    </row>
    <row r="125" spans="1:23" ht="300" x14ac:dyDescent="0.25">
      <c r="A125" s="5">
        <v>2024</v>
      </c>
      <c r="B125" s="6">
        <v>45566</v>
      </c>
      <c r="C125" s="6">
        <v>45657</v>
      </c>
      <c r="D125" t="s">
        <v>63</v>
      </c>
      <c r="E125" s="16">
        <v>33111</v>
      </c>
      <c r="F125" t="s">
        <v>475</v>
      </c>
      <c r="G125" t="s">
        <v>252</v>
      </c>
      <c r="H125" t="s">
        <v>476</v>
      </c>
      <c r="I125" t="s">
        <v>64</v>
      </c>
      <c r="J125" t="s">
        <v>432</v>
      </c>
      <c r="K125" s="10" t="s">
        <v>477</v>
      </c>
      <c r="L125" s="6">
        <v>45566</v>
      </c>
      <c r="M125" s="17">
        <v>45657</v>
      </c>
      <c r="N125" s="5" t="s">
        <v>478</v>
      </c>
      <c r="O125" s="11">
        <v>9586.06</v>
      </c>
      <c r="P125" s="12">
        <v>550</v>
      </c>
      <c r="Q125" s="11">
        <v>28758.18</v>
      </c>
      <c r="R125" s="12">
        <v>16500</v>
      </c>
      <c r="S125" s="16" t="s">
        <v>365</v>
      </c>
      <c r="T125" s="13" t="s">
        <v>73</v>
      </c>
      <c r="U125" s="16" t="s">
        <v>366</v>
      </c>
      <c r="V125" s="14">
        <v>45680</v>
      </c>
      <c r="W125" s="15" t="s">
        <v>367</v>
      </c>
    </row>
    <row r="126" spans="1:23" ht="300" x14ac:dyDescent="0.25">
      <c r="A126" s="5">
        <v>2024</v>
      </c>
      <c r="B126" s="6">
        <v>45566</v>
      </c>
      <c r="C126" s="6">
        <v>45657</v>
      </c>
      <c r="D126" t="s">
        <v>63</v>
      </c>
      <c r="E126" s="16">
        <v>33111</v>
      </c>
      <c r="F126" t="s">
        <v>479</v>
      </c>
      <c r="G126" t="s">
        <v>239</v>
      </c>
      <c r="H126" t="s">
        <v>459</v>
      </c>
      <c r="I126" t="s">
        <v>65</v>
      </c>
      <c r="J126" t="s">
        <v>432</v>
      </c>
      <c r="K126" s="10" t="s">
        <v>480</v>
      </c>
      <c r="L126" s="6">
        <v>45566</v>
      </c>
      <c r="M126" s="17">
        <v>45657</v>
      </c>
      <c r="N126" s="5" t="s">
        <v>478</v>
      </c>
      <c r="O126" s="11">
        <v>9586.06</v>
      </c>
      <c r="P126" s="12">
        <v>550</v>
      </c>
      <c r="Q126" s="11">
        <v>28758.18</v>
      </c>
      <c r="R126" s="12">
        <v>16500</v>
      </c>
      <c r="S126" s="16" t="s">
        <v>365</v>
      </c>
      <c r="T126" s="13" t="s">
        <v>73</v>
      </c>
      <c r="U126" s="16" t="s">
        <v>366</v>
      </c>
      <c r="V126" s="14">
        <v>45680</v>
      </c>
      <c r="W126" s="15" t="s">
        <v>367</v>
      </c>
    </row>
    <row r="127" spans="1:23" ht="300" x14ac:dyDescent="0.25">
      <c r="A127" s="5">
        <v>2024</v>
      </c>
      <c r="B127" s="6">
        <v>45566</v>
      </c>
      <c r="C127" s="6">
        <v>45657</v>
      </c>
      <c r="D127" t="s">
        <v>63</v>
      </c>
      <c r="E127" s="16">
        <v>33111</v>
      </c>
      <c r="F127" t="s">
        <v>481</v>
      </c>
      <c r="G127" t="s">
        <v>482</v>
      </c>
      <c r="H127" t="s">
        <v>448</v>
      </c>
      <c r="I127" t="s">
        <v>64</v>
      </c>
      <c r="J127" t="s">
        <v>432</v>
      </c>
      <c r="K127" s="10" t="s">
        <v>483</v>
      </c>
      <c r="L127" s="6">
        <v>45566</v>
      </c>
      <c r="M127" s="17">
        <v>45657</v>
      </c>
      <c r="N127" s="5" t="s">
        <v>478</v>
      </c>
      <c r="O127" s="11">
        <v>9586.06</v>
      </c>
      <c r="P127" s="12">
        <v>550</v>
      </c>
      <c r="Q127" s="11">
        <v>28758.18</v>
      </c>
      <c r="R127" s="12">
        <v>16500</v>
      </c>
      <c r="S127" s="16" t="s">
        <v>365</v>
      </c>
      <c r="T127" s="13" t="s">
        <v>73</v>
      </c>
      <c r="U127" s="16" t="s">
        <v>366</v>
      </c>
      <c r="V127" s="14">
        <v>45680</v>
      </c>
      <c r="W127" s="15" t="s">
        <v>367</v>
      </c>
    </row>
    <row r="128" spans="1:23" ht="300" x14ac:dyDescent="0.25">
      <c r="A128" s="5">
        <v>2024</v>
      </c>
      <c r="B128" s="6">
        <v>45566</v>
      </c>
      <c r="C128" s="6">
        <v>45657</v>
      </c>
      <c r="D128" t="s">
        <v>63</v>
      </c>
      <c r="E128" s="16">
        <v>33111</v>
      </c>
      <c r="F128" t="s">
        <v>484</v>
      </c>
      <c r="G128" t="s">
        <v>440</v>
      </c>
      <c r="H128" t="s">
        <v>180</v>
      </c>
      <c r="I128" t="s">
        <v>64</v>
      </c>
      <c r="J128" t="s">
        <v>432</v>
      </c>
      <c r="K128" s="10" t="s">
        <v>485</v>
      </c>
      <c r="L128" s="6">
        <v>45566</v>
      </c>
      <c r="M128" s="17">
        <v>45657</v>
      </c>
      <c r="N128" s="5" t="s">
        <v>478</v>
      </c>
      <c r="O128" s="11">
        <v>9586.06</v>
      </c>
      <c r="P128" s="12">
        <v>550</v>
      </c>
      <c r="Q128" s="11">
        <v>28758.18</v>
      </c>
      <c r="R128" s="12">
        <v>16500</v>
      </c>
      <c r="S128" s="16" t="s">
        <v>365</v>
      </c>
      <c r="T128" s="13" t="s">
        <v>73</v>
      </c>
      <c r="U128" s="16" t="s">
        <v>366</v>
      </c>
      <c r="V128" s="14">
        <v>45680</v>
      </c>
      <c r="W128" s="15" t="s">
        <v>367</v>
      </c>
    </row>
    <row r="129" spans="1:23" ht="45" x14ac:dyDescent="0.25">
      <c r="A129" s="5">
        <v>2024</v>
      </c>
      <c r="B129" s="6">
        <v>45566</v>
      </c>
      <c r="C129" s="6">
        <v>45657</v>
      </c>
      <c r="D129" t="s">
        <v>63</v>
      </c>
      <c r="E129" s="16">
        <v>33111</v>
      </c>
      <c r="F129" t="s">
        <v>486</v>
      </c>
      <c r="G129" t="s">
        <v>487</v>
      </c>
      <c r="H129" t="s">
        <v>488</v>
      </c>
      <c r="I129" t="s">
        <v>65</v>
      </c>
      <c r="J129" s="16" t="s">
        <v>489</v>
      </c>
      <c r="K129" s="10" t="s">
        <v>490</v>
      </c>
      <c r="L129" s="17">
        <v>45566</v>
      </c>
      <c r="M129" s="17">
        <v>45657</v>
      </c>
      <c r="N129" t="s">
        <v>491</v>
      </c>
      <c r="O129" s="11">
        <v>14500</v>
      </c>
      <c r="P129" s="12">
        <v>12636.16</v>
      </c>
      <c r="Q129" s="11">
        <v>43500</v>
      </c>
      <c r="R129" s="12">
        <v>37908.480000000003</v>
      </c>
      <c r="S129" s="16" t="s">
        <v>365</v>
      </c>
      <c r="T129" s="13" t="s">
        <v>73</v>
      </c>
      <c r="U129" s="16" t="s">
        <v>366</v>
      </c>
      <c r="V129" s="14">
        <v>45680</v>
      </c>
      <c r="W129" s="15" t="s">
        <v>367</v>
      </c>
    </row>
    <row r="130" spans="1:23" ht="45" x14ac:dyDescent="0.25">
      <c r="A130" s="5">
        <v>2024</v>
      </c>
      <c r="B130" s="6">
        <v>45566</v>
      </c>
      <c r="C130" s="6">
        <v>45657</v>
      </c>
      <c r="D130" t="s">
        <v>63</v>
      </c>
      <c r="E130" s="16">
        <v>33111</v>
      </c>
      <c r="F130" t="s">
        <v>492</v>
      </c>
      <c r="G130" t="s">
        <v>493</v>
      </c>
      <c r="H130" t="s">
        <v>494</v>
      </c>
      <c r="I130" t="s">
        <v>65</v>
      </c>
      <c r="J130" s="16" t="s">
        <v>495</v>
      </c>
      <c r="K130" s="10" t="s">
        <v>496</v>
      </c>
      <c r="L130" s="17">
        <v>45566</v>
      </c>
      <c r="M130" s="17">
        <v>45657</v>
      </c>
      <c r="N130" t="s">
        <v>497</v>
      </c>
      <c r="O130" s="11">
        <v>14500</v>
      </c>
      <c r="P130" s="12">
        <v>13679.24</v>
      </c>
      <c r="Q130" s="11">
        <v>43500</v>
      </c>
      <c r="R130" s="12">
        <v>41037.72</v>
      </c>
      <c r="S130" s="16" t="s">
        <v>365</v>
      </c>
      <c r="T130" s="13" t="s">
        <v>73</v>
      </c>
      <c r="U130" s="16" t="s">
        <v>366</v>
      </c>
      <c r="V130" s="14">
        <v>45680</v>
      </c>
      <c r="W130" s="15" t="s">
        <v>367</v>
      </c>
    </row>
    <row r="131" spans="1:23" ht="45" x14ac:dyDescent="0.25">
      <c r="A131" s="5">
        <v>2024</v>
      </c>
      <c r="B131" s="6">
        <v>45566</v>
      </c>
      <c r="C131" s="6">
        <v>45657</v>
      </c>
      <c r="D131" t="s">
        <v>63</v>
      </c>
      <c r="E131" s="16">
        <v>33111</v>
      </c>
      <c r="F131" t="s">
        <v>498</v>
      </c>
      <c r="G131" t="s">
        <v>499</v>
      </c>
      <c r="H131" t="s">
        <v>500</v>
      </c>
      <c r="I131" t="s">
        <v>64</v>
      </c>
      <c r="J131" s="16" t="s">
        <v>501</v>
      </c>
      <c r="K131" s="10" t="s">
        <v>502</v>
      </c>
      <c r="L131" s="17">
        <v>45566</v>
      </c>
      <c r="M131" s="17">
        <v>45657</v>
      </c>
      <c r="N131" t="s">
        <v>503</v>
      </c>
      <c r="O131" s="11">
        <v>26500</v>
      </c>
      <c r="P131" s="12">
        <v>25000</v>
      </c>
      <c r="Q131" s="11">
        <v>79500</v>
      </c>
      <c r="R131" s="12">
        <v>75000</v>
      </c>
      <c r="S131" s="16" t="s">
        <v>365</v>
      </c>
      <c r="T131" s="13" t="s">
        <v>73</v>
      </c>
      <c r="U131" s="16" t="s">
        <v>366</v>
      </c>
      <c r="V131" s="14">
        <v>45680</v>
      </c>
      <c r="W131" s="15" t="s">
        <v>367</v>
      </c>
    </row>
    <row r="132" spans="1:23" ht="45" x14ac:dyDescent="0.25">
      <c r="A132" s="5">
        <v>2024</v>
      </c>
      <c r="B132" s="6">
        <v>45566</v>
      </c>
      <c r="C132" s="6">
        <v>45657</v>
      </c>
      <c r="D132" t="s">
        <v>63</v>
      </c>
      <c r="E132" s="18">
        <v>33111</v>
      </c>
      <c r="F132" s="19" t="s">
        <v>504</v>
      </c>
      <c r="G132" s="19" t="s">
        <v>504</v>
      </c>
      <c r="H132" s="19" t="s">
        <v>505</v>
      </c>
      <c r="I132" s="19" t="s">
        <v>64</v>
      </c>
      <c r="J132" s="19" t="s">
        <v>506</v>
      </c>
      <c r="K132" s="20" t="s">
        <v>507</v>
      </c>
      <c r="L132" s="21">
        <v>45566</v>
      </c>
      <c r="M132" s="21">
        <v>45657</v>
      </c>
      <c r="N132" s="19" t="s">
        <v>508</v>
      </c>
      <c r="O132" s="11">
        <v>20000</v>
      </c>
      <c r="P132" s="12">
        <v>18867.939999999999</v>
      </c>
      <c r="Q132" s="11">
        <v>60000</v>
      </c>
      <c r="R132" s="12">
        <v>56603.82</v>
      </c>
      <c r="S132" s="22" t="s">
        <v>365</v>
      </c>
      <c r="T132" s="23" t="s">
        <v>73</v>
      </c>
      <c r="U132" s="22" t="s">
        <v>366</v>
      </c>
      <c r="V132" s="24">
        <v>45680</v>
      </c>
      <c r="W132" s="25" t="s">
        <v>367</v>
      </c>
    </row>
  </sheetData>
  <mergeCells count="7">
    <mergeCell ref="A6:W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I8:I201" xr:uid="{00000000-0002-0000-0000-000001000000}">
      <formula1>Hidden_28</formula1>
    </dataValidation>
  </dataValidations>
  <hyperlinks>
    <hyperlink ref="T8" r:id="rId1" xr:uid="{197D978D-8E42-4DE1-8B8F-54C508909740}"/>
    <hyperlink ref="T9:T94" r:id="rId2" display="https://www.sistemas.chiapas.gob.mx/TransparenciaV3/Descargas/DescargarArchivo/?idArchivo=216420&amp;tipoArchivo=1" xr:uid="{2CE99D1D-9B48-4DDA-9645-C0C1CDA379AE}"/>
    <hyperlink ref="T95:T102" r:id="rId3" display="https://www.sistemas.chiapas.gob.mx/TransparenciaV3/Descargas/DescargarArchivo/?idArchivo=216420&amp;tipoArchivo=1" xr:uid="{7FC1C677-BC04-40A1-B99B-F3BDFE858790}"/>
    <hyperlink ref="K10" r:id="rId4" xr:uid="{18A7CC0D-E3AA-4657-AD53-E9C73A9193D0}"/>
    <hyperlink ref="K11" r:id="rId5" xr:uid="{2AA42FF9-1D0D-4079-A3BE-79ECA91F6BC9}"/>
    <hyperlink ref="K12" r:id="rId6" xr:uid="{7F5E7985-FD9E-468F-A200-D32A9733985B}"/>
    <hyperlink ref="K14" r:id="rId7" xr:uid="{8B587A25-D4FA-49BB-A3CA-01C447D74EBB}"/>
    <hyperlink ref="K15" r:id="rId8" xr:uid="{29178472-56AF-49F0-B884-0BD8F1132FBD}"/>
    <hyperlink ref="K16" r:id="rId9" xr:uid="{73FC1EAC-14F3-43A3-BEFD-89F275346AA2}"/>
    <hyperlink ref="K17" r:id="rId10" xr:uid="{F4EF813C-F657-4A2D-A6DA-51510C8A2A16}"/>
    <hyperlink ref="K18" r:id="rId11" xr:uid="{A158A9E4-9515-4BC6-90D1-E7EB796FDC9F}"/>
    <hyperlink ref="K19" r:id="rId12" xr:uid="{F54C827B-5DA0-4C02-8539-78DD84386B0C}"/>
    <hyperlink ref="K20" r:id="rId13" xr:uid="{685E5060-8935-44C0-A23F-B8918282E4D8}"/>
    <hyperlink ref="K21" r:id="rId14" xr:uid="{E34A8264-3945-47AE-A476-60CA551723DB}"/>
    <hyperlink ref="K22" r:id="rId15" xr:uid="{C56CB5FC-2618-4A26-9928-B55BA1B0110B}"/>
    <hyperlink ref="K23" r:id="rId16" xr:uid="{C880B3EC-E5B9-4F6C-86B1-19463596766A}"/>
    <hyperlink ref="K24" r:id="rId17" xr:uid="{62E403E5-B503-462B-91EE-956AF79FBD8F}"/>
    <hyperlink ref="K25" r:id="rId18" xr:uid="{098BD35D-34CD-4C54-8A81-195C2E251F9C}"/>
    <hyperlink ref="K26" r:id="rId19" xr:uid="{6D3A3118-A83D-43D5-AA2A-14F3686EB2DF}"/>
    <hyperlink ref="K27" r:id="rId20" xr:uid="{7BEB20B1-E43F-41BF-A03F-4247F83B2754}"/>
    <hyperlink ref="K28" r:id="rId21" xr:uid="{2562E4DD-957D-461F-86C8-1BE4C3373233}"/>
    <hyperlink ref="K29" r:id="rId22" xr:uid="{775BBB7C-E551-40DB-90DD-D24E0C6570A9}"/>
    <hyperlink ref="K30" r:id="rId23" xr:uid="{065809A2-37C3-4DBE-9019-40DC6319D9C7}"/>
    <hyperlink ref="K31" r:id="rId24" xr:uid="{22EC3F5C-A144-4E1C-A5E2-7077341B9D36}"/>
    <hyperlink ref="K32" r:id="rId25" xr:uid="{00506B15-BB4A-4FD0-AC1C-68515B7DB605}"/>
    <hyperlink ref="K33" r:id="rId26" xr:uid="{EC7B3947-A0F8-485F-9178-4E3D69ABC083}"/>
    <hyperlink ref="K34" r:id="rId27" xr:uid="{4C0B3F37-1B0D-4ED0-A2A9-17364AAA9D99}"/>
    <hyperlink ref="K35" r:id="rId28" xr:uid="{033FA21D-C179-483B-8DA5-3D2554F7F3EF}"/>
    <hyperlink ref="K36" r:id="rId29" xr:uid="{E795BFD0-D791-42B6-AAA0-47FB82F4085B}"/>
    <hyperlink ref="K37" r:id="rId30" xr:uid="{D873300E-6DD0-4681-B812-ACB0D580FFF8}"/>
    <hyperlink ref="K38" r:id="rId31" xr:uid="{437A09B9-BCE1-443C-B6FF-B7D277BF5F01}"/>
    <hyperlink ref="K39" r:id="rId32" xr:uid="{6313C88E-2139-425E-BA69-56492F6607D3}"/>
    <hyperlink ref="K40" r:id="rId33" xr:uid="{5731CC33-A96A-4677-947A-2360D5C4E461}"/>
    <hyperlink ref="K41" r:id="rId34" xr:uid="{A5F8BF92-9896-4D98-9880-3B3AF6E38027}"/>
    <hyperlink ref="K42" r:id="rId35" xr:uid="{B69ABE0A-23D8-48ED-B105-1FFB4D2437CD}"/>
    <hyperlink ref="K43" r:id="rId36" xr:uid="{9DECA8A1-3C40-4525-86D8-0F318C0BDBC8}"/>
    <hyperlink ref="K44" r:id="rId37" xr:uid="{85F00E1C-4F45-4588-B341-921706E05330}"/>
    <hyperlink ref="K45" r:id="rId38" xr:uid="{2062A9BB-E1C3-4212-94FE-A5BDA8B8DB01}"/>
    <hyperlink ref="K46" r:id="rId39" xr:uid="{F5220DD1-56CB-44D5-B736-67159B0B2390}"/>
    <hyperlink ref="K47" r:id="rId40" xr:uid="{632DBDC0-02EA-4D65-B402-394425073C73}"/>
    <hyperlink ref="K48" r:id="rId41" xr:uid="{339022C3-C484-4739-95DC-92F39ACB1369}"/>
    <hyperlink ref="K49" r:id="rId42" xr:uid="{3DE81933-B87F-4054-AD45-C0629D2510C7}"/>
    <hyperlink ref="K50" r:id="rId43" xr:uid="{2417D902-BA2C-4E68-AE03-DBC6B587238B}"/>
    <hyperlink ref="K51" r:id="rId44" xr:uid="{186E9A29-386A-496E-BBA0-438188ACE11B}"/>
    <hyperlink ref="K52" r:id="rId45" xr:uid="{2A6D04C4-E01B-4111-8378-E07892708DED}"/>
    <hyperlink ref="K53" r:id="rId46" xr:uid="{971E6752-9D3F-4868-B70A-5C45EDA26C2E}"/>
    <hyperlink ref="K54" r:id="rId47" xr:uid="{0C7F9A2A-73E1-4E70-BFD0-18D8CAE2697F}"/>
    <hyperlink ref="K55" r:id="rId48" xr:uid="{CC8D76C6-C467-4E96-B3A3-2A4110B5A4A3}"/>
    <hyperlink ref="K56" r:id="rId49" xr:uid="{8AC28F7C-6472-4CA0-BD76-9B33B5D526AB}"/>
    <hyperlink ref="K57" r:id="rId50" xr:uid="{1CC4FAC1-33A8-44CE-B822-4C73707171E6}"/>
    <hyperlink ref="K58" r:id="rId51" xr:uid="{3745119C-20F3-4096-88D8-76326D9507DF}"/>
    <hyperlink ref="K59" r:id="rId52" xr:uid="{5724AE9E-4604-4FC2-AD44-D19B7D136F0A}"/>
    <hyperlink ref="K61" r:id="rId53" xr:uid="{0699E12E-7C97-4959-9860-C193A9590E16}"/>
    <hyperlink ref="K62" r:id="rId54" xr:uid="{D97C6233-CAF1-4CAC-A87B-EF7ABD5E4DD8}"/>
    <hyperlink ref="K63" r:id="rId55" xr:uid="{F98F8A17-F6E8-4089-880C-48745DEEB4BB}"/>
    <hyperlink ref="K64" r:id="rId56" xr:uid="{F9F2557E-2218-4D7E-AFD4-4CFF7A6823BD}"/>
    <hyperlink ref="K65" r:id="rId57" xr:uid="{0ED0EFFE-0908-468B-A35F-E0A2C02B0BF7}"/>
    <hyperlink ref="K66" r:id="rId58" xr:uid="{68421BE8-7494-4CAD-9372-13DD0617F35D}"/>
    <hyperlink ref="K67" r:id="rId59" xr:uid="{F78D1FF2-7DB2-4391-916E-EA6A3924EE96}"/>
    <hyperlink ref="K68" r:id="rId60" xr:uid="{38EAFE00-F792-4598-BFD3-BBFCB4F5B251}"/>
    <hyperlink ref="K69" r:id="rId61" xr:uid="{BCCD0125-6719-481D-8975-D88C1AE6FCF9}"/>
    <hyperlink ref="K70" r:id="rId62" xr:uid="{8C6BBCBA-9082-46AF-99CE-37F8FE46D236}"/>
    <hyperlink ref="K71" r:id="rId63" xr:uid="{9CD8B4E6-543A-495F-9096-2B0BCC7B1B15}"/>
    <hyperlink ref="K72" r:id="rId64" xr:uid="{93623235-0E2F-4018-8218-FA4A6AB058E3}"/>
    <hyperlink ref="K73" r:id="rId65" xr:uid="{92BABD27-307F-4224-830E-7BB83118CE6A}"/>
    <hyperlink ref="K74" r:id="rId66" xr:uid="{596FB199-609D-48AA-B4DE-438CB30FE4C1}"/>
    <hyperlink ref="K76" r:id="rId67" xr:uid="{9DD9129A-E12A-44C5-A1E0-E1B7DFAE5621}"/>
    <hyperlink ref="K75" r:id="rId68" xr:uid="{1E8FC80E-86CD-4428-8AC8-7F3D1D8916FC}"/>
    <hyperlink ref="K77" r:id="rId69" xr:uid="{BE8E66C1-AF79-4F1F-8756-D5C5585BEA20}"/>
    <hyperlink ref="K78" r:id="rId70" xr:uid="{E705FD02-1008-4CC7-8A60-4D67BFCA4017}"/>
    <hyperlink ref="K79" r:id="rId71" xr:uid="{A86D3E7E-17AF-4465-AFD1-26ED27BEEA9B}"/>
    <hyperlink ref="K80" r:id="rId72" xr:uid="{A59AA0B1-105D-49A6-8DF4-BEABA21D4E6E}"/>
    <hyperlink ref="K81" r:id="rId73" xr:uid="{8F3CD83B-CABB-43B3-8FB2-D7AAF79C2377}"/>
    <hyperlink ref="K82" r:id="rId74" xr:uid="{AA9491B3-CBD3-479B-8B16-114F27BB5380}"/>
    <hyperlink ref="K83" r:id="rId75" xr:uid="{7EF379BB-14D2-44A5-A1BE-E829774F6F10}"/>
    <hyperlink ref="K84" r:id="rId76" xr:uid="{1F6D351C-3E23-4DEC-8AB2-F2BD2C13C088}"/>
    <hyperlink ref="K85" r:id="rId77" xr:uid="{10C671F6-C1DD-491C-AC59-6490F3860B69}"/>
    <hyperlink ref="K86" r:id="rId78" xr:uid="{88E719FC-2814-40DF-B45A-302C9A0CC066}"/>
    <hyperlink ref="K87" r:id="rId79" xr:uid="{657EDC21-CE2B-41C9-8BF3-A9BF6AE6FEB2}"/>
    <hyperlink ref="K88" r:id="rId80" xr:uid="{B33F66AD-9775-4925-A01D-B94074B546ED}"/>
    <hyperlink ref="K89" r:id="rId81" xr:uid="{FD813D83-73BF-4D89-8157-92FBE067D5E1}"/>
    <hyperlink ref="K90" r:id="rId82" xr:uid="{B58D5992-F02F-465C-AC87-C93ECA5383C2}"/>
    <hyperlink ref="K91" r:id="rId83" xr:uid="{1CF30C04-FE0D-4325-9203-804C788B35FA}"/>
    <hyperlink ref="K92" r:id="rId84" xr:uid="{1739B1CD-7749-40A9-A217-29D8E7A5CAD4}"/>
    <hyperlink ref="K93" r:id="rId85" xr:uid="{58A6863E-F259-46B0-9143-1E79429A36EC}"/>
    <hyperlink ref="K94" r:id="rId86" xr:uid="{512D7736-0630-467D-BD1D-74478317CF70}"/>
    <hyperlink ref="K95" r:id="rId87" xr:uid="{86D839AE-2519-4CD3-B68B-1D0C62C94111}"/>
    <hyperlink ref="K96" r:id="rId88" xr:uid="{0C229D0D-134F-42A0-92A4-18B45BCE82C1}"/>
    <hyperlink ref="K97" r:id="rId89" xr:uid="{6E09FC1F-5A43-4828-B151-92F71C6EF0F2}"/>
    <hyperlink ref="K98" r:id="rId90" xr:uid="{45A653B9-A935-4541-B88C-4D3C3A0340A7}"/>
    <hyperlink ref="K99" r:id="rId91" xr:uid="{7A99293E-6564-4BBB-A9D5-46738F731A4A}"/>
    <hyperlink ref="K100" r:id="rId92" xr:uid="{3976B2BD-CA43-45ED-B6B1-B02EB8B63705}"/>
    <hyperlink ref="K101" r:id="rId93" xr:uid="{E2B2119B-5DC4-476D-B6CD-27EA5CC83B51}"/>
    <hyperlink ref="K102" r:id="rId94" xr:uid="{7EA75392-ED1A-48F3-9C92-90B82E2065F6}"/>
    <hyperlink ref="K8" r:id="rId95" xr:uid="{94A54C5A-948F-40BE-9DBB-AE34A466D346}"/>
    <hyperlink ref="K9" r:id="rId96" xr:uid="{7A4D6765-8552-46D2-B4F2-C5F1FD6E7C9E}"/>
    <hyperlink ref="K13" r:id="rId97" xr:uid="{1CB5760F-8927-43BF-AEBC-9C2150E6E746}"/>
    <hyperlink ref="K60" r:id="rId98" xr:uid="{FB23839B-0E00-4FC4-8E44-2BAFCAE239F0}"/>
    <hyperlink ref="T103:T114" r:id="rId99" display="https://www.sistemas.chiapas.gob.mx/TransparenciaV3/Descargas/DescargarArchivo/?idArchivo=216420&amp;tipoArchivo=1" xr:uid="{5C2F43BE-FA28-4032-8122-AF24B76B2257}"/>
    <hyperlink ref="K103" r:id="rId100" xr:uid="{E4F361F7-410E-49CA-AE84-872969550FE6}"/>
    <hyperlink ref="K104" r:id="rId101" xr:uid="{5FDDDB58-710F-4B52-9657-4611DA0B3AD7}"/>
    <hyperlink ref="K105" r:id="rId102" xr:uid="{D37BBCBE-EB24-4C6B-AF3D-B0C8F0B5E5DF}"/>
    <hyperlink ref="K107" r:id="rId103" xr:uid="{BE27F6FF-11E4-4D11-A1C2-3146E3043688}"/>
    <hyperlink ref="K108" r:id="rId104" xr:uid="{CD385025-8D37-472C-8C58-8B45FB166858}"/>
    <hyperlink ref="K109" r:id="rId105" xr:uid="{877CAC59-9AFB-4ECA-8D3F-8EC29667130B}"/>
    <hyperlink ref="K110" r:id="rId106" xr:uid="{F04E5DF9-D505-4F2A-8CDF-633024077703}"/>
    <hyperlink ref="K111" r:id="rId107" xr:uid="{5F2CC433-ABFA-4B2D-8E72-48B96DBDD1D0}"/>
    <hyperlink ref="K112" r:id="rId108" xr:uid="{00FEDC67-AF85-46ED-820D-98AEEDCCFD63}"/>
    <hyperlink ref="K113" r:id="rId109" xr:uid="{9AAB9DEC-617F-4B54-AE90-473B33AFE50B}"/>
    <hyperlink ref="K114" r:id="rId110" xr:uid="{33EEE1CD-3A77-48CC-975A-0928B4D9BFA2}"/>
    <hyperlink ref="K115" r:id="rId111" xr:uid="{122BF770-913D-49DB-980E-748A685DBE7C}"/>
    <hyperlink ref="K116" r:id="rId112" xr:uid="{913360C6-8926-4545-81CC-442249DC3C60}"/>
    <hyperlink ref="K117" r:id="rId113" xr:uid="{C7B6BA5D-7879-48FE-8086-DFAE6C311531}"/>
    <hyperlink ref="K118" r:id="rId114" xr:uid="{64FCC470-7B0F-402F-BDAB-46A8EC61782C}"/>
    <hyperlink ref="K119" r:id="rId115" xr:uid="{512CD6B0-12B6-4CB4-B718-16CFA9DCA797}"/>
    <hyperlink ref="K120" r:id="rId116" xr:uid="{3C81583B-251F-4B11-8EE1-27F62724FF1C}"/>
    <hyperlink ref="K121" r:id="rId117" xr:uid="{4A32FB65-826C-4809-A793-07FC18C74355}"/>
    <hyperlink ref="K122" r:id="rId118" xr:uid="{209C6F9C-34B1-454E-8732-00AC60539F62}"/>
    <hyperlink ref="K123" r:id="rId119" xr:uid="{ADC3EE67-4B48-4866-A450-7292E5D99F79}"/>
    <hyperlink ref="K124" r:id="rId120" xr:uid="{17FEA416-8F28-467F-A172-764F671E7A5D}"/>
    <hyperlink ref="K125" r:id="rId121" xr:uid="{3ED810A3-AF41-46F5-B077-2F12F1671F46}"/>
    <hyperlink ref="K126" r:id="rId122" xr:uid="{C6488A7B-8321-4146-9318-16941F02FEE2}"/>
    <hyperlink ref="K127" r:id="rId123" xr:uid="{FF2939C6-8787-4D52-8669-397659481E73}"/>
    <hyperlink ref="K128" r:id="rId124" xr:uid="{D493426D-50F9-48CA-A6E5-5E12D5B3877D}"/>
    <hyperlink ref="K129" r:id="rId125" xr:uid="{6C59327A-5A26-44D5-9903-A3472B041332}"/>
    <hyperlink ref="K130" r:id="rId126" xr:uid="{3AF67D94-8A3C-4C5B-A3EE-5AD64D0BFD77}"/>
    <hyperlink ref="K131" r:id="rId127" xr:uid="{2D8623A3-4D1A-4237-AA76-9D01D878E555}"/>
    <hyperlink ref="K132" r:id="rId128" xr:uid="{C8DF9B64-8669-4372-B0D3-F5B907CFED5B}"/>
    <hyperlink ref="T115:T132" r:id="rId129" display="https://www.sistemas.chiapas.gob.mx/TransparenciaV3/Descargas/DescargarArchivo/?idArchivo=216420&amp;tipoArchivo=1" xr:uid="{462222BF-D670-4B98-B2C8-B0C8C9567B7A}"/>
    <hyperlink ref="K106" r:id="rId130" xr:uid="{935584ED-A50C-4053-A07B-6701A322F72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64</v>
      </c>
    </row>
    <row r="2" spans="1:1" x14ac:dyDescent="0.25">
      <c r="A2" t="s">
        <v>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2025-01-27T17:01:57Z</dcterms:created>
  <dcterms:modified xsi:type="dcterms:W3CDTF">2025-01-27T17:04:27Z</dcterms:modified>
</cp:coreProperties>
</file>