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87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externalReferences>
    <externalReference r:id="rId22"/>
  </externalReferences>
  <definedNames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  <definedName name="Hidden_1070">Hidden_10!$A$1:$A$2</definedName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527">[1]Hidden_5!$A$1:$A$41</definedName>
    <definedName name="Hidden_634">[1]Hidden_6!$A$1:$A$32</definedName>
  </definedNames>
  <calcPr calcId="144525"/>
</workbook>
</file>

<file path=xl/sharedStrings.xml><?xml version="1.0" encoding="utf-8"?>
<sst xmlns="http://schemas.openxmlformats.org/spreadsheetml/2006/main" count="3512" uniqueCount="714">
  <si>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</si>
  <si>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</si>
  <si>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</si>
  <si>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</si>
  <si>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</si>
  <si>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</si>
  <si>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</si>
  <si>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</si>
  <si>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</si>
  <si>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</si>
  <si>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</si>
  <si>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</si>
  <si>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</si>
  <si>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</si>
  <si>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</si>
  <si>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</si>
  <si>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</si>
  <si>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</si>
  <si>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</si>
  <si>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</si>
  <si>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</si>
  <si>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</si>
  <si>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</si>
  <si>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</si>
  <si>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</si>
  <si>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</si>
  <si>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</si>
  <si>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</si>
  <si>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</si>
  <si>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</si>
  <si>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</si>
  <si>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</si>
  <si>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</si>
  <si>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</si>
  <si>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</si>
  <si>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</si>
  <si>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</si>
  <si>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</si>
  <si>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</si>
  <si>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</si>
  <si>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</si>
  <si>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</si>
  <si>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</si>
  <si>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</si>
  <si>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</si>
  <si>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</si>
  <si>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</si>
  <si>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</si>
  <si>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</si>
  <si>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</si>
  <si>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</si>
  <si>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</si>
  <si>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</si>
  <si>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</si>
  <si>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</si>
  <si>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</si>
  <si>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</si>
  <si>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</si>
  <si>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</si>
  <si>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</si>
  <si>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</si>
  <si>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</si>
  <si>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</si>
  <si>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</si>
  <si>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</si>
  <si>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</si>
  <si>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</si>
  <si>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</si>
  <si>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</si>
  <si>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</si>
  <si>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</si>
  <si>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</si>
  <si>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</si>
  <si>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</si>
  <si>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</si>
  <si>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</si>
  <si>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</si>
  <si>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</si>
  <si>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</si>
  <si>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</si>
  <si>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</si>
  <si>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</si>
  <si>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</si>
  <si>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</si>
  <si>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</si>
  <si>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</si>
  <si>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</si>
  <si>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</si>
  <si>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</si>
  <si>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</si>
  <si>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</si>
  <si>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</si>
  <si>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</si>
  <si>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</si>
  <si>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</si>
  <si>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</si>
  <si>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</si>
  <si>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</si>
  <si>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</si>
  <si>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</si>
  <si>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</si>
  <si>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</si>
  <si>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</si>
  <si>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</si>
  <si>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</si>
  <si>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</si>
  <si>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</si>
  <si>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</si>
  <si>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</si>
  <si>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</si>
  <si>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</si>
  <si>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</si>
  <si>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</si>
  <si>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</si>
  <si>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</si>
  <si>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</si>
  <si>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</si>
  <si>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</si>
  <si>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</si>
  <si>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</si>
  <si>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</si>
  <si>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</si>
  <si>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</si>
  <si>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</si>
  <si>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</si>
  <si>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</si>
  <si>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</si>
  <si>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</si>
  <si>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</si>
  <si>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</si>
  <si>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</si>
  <si>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</si>
  <si>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</si>
  <si>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</si>
  <si>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</si>
  <si>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</si>
  <si>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</si>
  <si>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</si>
  <si>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</si>
  <si>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</si>
  <si>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</si>
  <si>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</si>
  <si>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</si>
  <si>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</si>
  <si>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</si>
  <si>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</si>
  <si>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</si>
  <si>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</si>
  <si>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</si>
  <si>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</si>
  <si>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</si>
  <si>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</si>
  <si>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</si>
  <si>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</si>
  <si>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</si>
  <si>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</si>
  <si>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</si>
  <si>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</si>
  <si>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</si>
  <si>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</si>
  <si>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</si>
  <si>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</si>
  <si>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</si>
  <si>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</si>
  <si>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</si>
  <si>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</si>
  <si>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</si>
  <si>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</si>
  <si>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</si>
  <si>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</si>
  <si>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</si>
  <si>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</si>
  <si>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</si>
  <si>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</si>
  <si>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</si>
  <si>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</si>
  <si>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</si>
  <si>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</si>
  <si>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</si>
  <si>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01/04/2023</t>
  </si>
  <si>
    <t xml:space="preserve">30/06/2023 </t>
  </si>
  <si>
    <t>Licitación pública</t>
  </si>
  <si>
    <t>Adquisiciones</t>
  </si>
  <si>
    <t>Nacional</t>
  </si>
  <si>
    <t>LCPE/ISSTECH/001/2023</t>
  </si>
  <si>
    <t>https://www.sistemas.chiapas.gob.mx/TransparenciaV3/Descargas/DescargarArchivo/?idArchivo=192049&amp;tipoArchivo=1</t>
  </si>
  <si>
    <t>16/02/2023</t>
  </si>
  <si>
    <t>SERVICIOS: CONTRATACION DEL SERVICIO INTEGRAL DE FARMACIA.</t>
  </si>
  <si>
    <t>27/02/2023</t>
  </si>
  <si>
    <t>https://www.sistemas.chiapas.gob.mx/TransparenciaV3/Descargas/DescargarArchivo/?idArchivo=192052&amp;tipoArchivo=1</t>
  </si>
  <si>
    <t>https://www.sistemas.chiapas.gob.mx/TransparenciaV3/Descargas/DescargarArchivo/?idArchivo=192053&amp;tipoArchivo=1</t>
  </si>
  <si>
    <t>https://</t>
  </si>
  <si>
    <t>YANIRA EGLANTINA</t>
  </si>
  <si>
    <t>VAZQUEZ</t>
  </si>
  <si>
    <t>SANTIAGO</t>
  </si>
  <si>
    <t>COMERCIALIZADORA MEDICA MS, S.A. DE C.V.</t>
  </si>
  <si>
    <t>Mujer</t>
  </si>
  <si>
    <t>DATO CENSURADO</t>
  </si>
  <si>
    <t>Carretera</t>
  </si>
  <si>
    <t>Barrio</t>
  </si>
  <si>
    <t>Colonia</t>
  </si>
  <si>
    <t>Tuxtla Gutiérrez</t>
  </si>
  <si>
    <t>Chiapas</t>
  </si>
  <si>
    <t>N/A</t>
  </si>
  <si>
    <t>Propuesta solvente que reune requisitos legales, condiciones técnicas y económicas requeridas, cumple con las condiciones de los puntos 3.7 y 5.3.4 de las bases de licitación, conforme el artículo 37, fracción XII de la Ley de Adquisiciones, Arrendamiento de Bienes Muebles y Contratación de Servicios para el Estado de Chiapas.</t>
  </si>
  <si>
    <t>Subdirección de Servicios Médicos</t>
  </si>
  <si>
    <t>Departamento de Adquisiciones</t>
  </si>
  <si>
    <t>ISSTECH/SER/085/2023</t>
  </si>
  <si>
    <t>14/03/2022</t>
  </si>
  <si>
    <t>14/03/2023</t>
  </si>
  <si>
    <t>31/12/2023</t>
  </si>
  <si>
    <t>20 dias habiles posteriores al servicio prestado (transferencia bancaria)</t>
  </si>
  <si>
    <t xml:space="preserve">SERVICIO INTEGRAL DE FARMACIA </t>
  </si>
  <si>
    <t>Estatales</t>
  </si>
  <si>
    <t xml:space="preserve">Ingresos propios </t>
  </si>
  <si>
    <t>En planeación</t>
  </si>
  <si>
    <t>No</t>
  </si>
  <si>
    <t>29/06/2023</t>
  </si>
  <si>
    <t>LOS CONTRATOS DERIVADOS DE ESTA AUTORIZACION SE ENCUENTRAN PUBLICADOS EN LA FRACCIÓN XXVII DEL ART. 85 DE LA LEY DE TRANSPARENCIA Y ACCESO A LA INFORMACIÓN DEL ESTADO DE CHIAPAS</t>
  </si>
  <si>
    <t>Servicios</t>
  </si>
  <si>
    <t>LCPE/ISSTECH/002/2023</t>
  </si>
  <si>
    <t>https://www.sistemas.chiapas.gob.mx/TransparenciaV3/Descargas/DescargarArchivo/?idArchivo=207765&amp;tipoArchivo=1</t>
  </si>
  <si>
    <t>SERVICIOS: MATERIALES ACCESORIOS Y SUMINISTROS DEL AREA BIOMEDICA;MATERIALES ACCESORIOS Y SUMINISTROS DE ODONTOLOGIA; MATERIAL DE CURACION, MATERIAL DE CLINICA DE HERIDAS Y MATERIAL PARA ANGIOLOGIA; MATERIALES ACCESORIOS Y SUMINISTROS DE RAYOS X Y MATERIAL DE CURACION PARA LA CLINICA GERIATRICA TUXTLA.</t>
  </si>
  <si>
    <t xml:space="preserve"> https://www.sistemas.chiapas.gob.mx/TransparenciaV3/Descargas/DescargarArchivo/?idArchivo=207766&amp;tipoArchivo=1</t>
  </si>
  <si>
    <t xml:space="preserve"> https://www.sistemas.chiapas.gob.mx/TransparenciaV3/Descargas/DescargarArchivo/?idArchivo=207767&amp;tipoArchivo=1</t>
  </si>
  <si>
    <t>NALLELI GUADALUPE</t>
  </si>
  <si>
    <t>TORRES</t>
  </si>
  <si>
    <t>MONTES</t>
  </si>
  <si>
    <t>NALLELI GUADALUPE TORRES MONTES</t>
  </si>
  <si>
    <t>Subdirección de Servicios Médicos y clinica geriatrica de tuxtla.</t>
  </si>
  <si>
    <t>Subdirección de Servicios Médicos.</t>
  </si>
  <si>
    <t>ISSTECH/SER/089/2023</t>
  </si>
  <si>
    <t>ADQUISICIÓN DE MATERIALES ACCESORIOS Y SUMINISTROS DEL ÁREA BIOMÉDICA; MATERIALES ACCESORIOS Y SUMINISTROS DE ODONTOLOGÍA; MATERIAL DE CURACIÓN, MATERIAL DE CLÍNICA DE HERIDAS Y MATERIAL PARA ANGIOLOGÍA; MATERIALES ACCESORIOS Y SUMINISTROS DE RAYOS “X” Y MATERIAL DE CURACIÓN PARA LA CLÍNICA GERIÁTRICA TUXTLA</t>
  </si>
  <si>
    <t>SERVICIOS: MATERIALES ACCESORIOS Y SUMINISTROS DE ODONTOLOGIA; MATERIAL DE CURACION, MATERIAL DE CLINICA DE HERIDAS Y MATERIAL PARA ANGIOLOGIA; MATERIALES ACCESORIOS Y SUMINISTROS DE RAYOZ X Y MATERIAL DE CURACION PARA LA CLINICA GERIATRICA TUXTLA.</t>
  </si>
  <si>
    <t>NATANAEL</t>
  </si>
  <si>
    <t xml:space="preserve">MORALES </t>
  </si>
  <si>
    <t>RUIZ</t>
  </si>
  <si>
    <t>ADRIANA MEDINA RAMIREZ</t>
  </si>
  <si>
    <t>ISSTECH/SER/088/2023</t>
  </si>
  <si>
    <t>PEDRO</t>
  </si>
  <si>
    <t>TINOCO</t>
  </si>
  <si>
    <t>ELIZALDE</t>
  </si>
  <si>
    <t>FLAVIO AGUILAR VAZQUEZ</t>
  </si>
  <si>
    <t>Hombre</t>
  </si>
  <si>
    <t>ISSTECH/SER/090/2023</t>
  </si>
  <si>
    <t>MANUEL</t>
  </si>
  <si>
    <t>VARGAS</t>
  </si>
  <si>
    <t>AVENDAÑO</t>
  </si>
  <si>
    <t>COMERCIALIZADORA QUIRURGICAS Y HOSPITALARIAS, S.A. DE C.V.</t>
  </si>
  <si>
    <t>DA/006/2023</t>
  </si>
  <si>
    <t>LCPE/ISSTECH/003/2023</t>
  </si>
  <si>
    <t>https://www.sistemas.chiapas.gob.mx/TransparenciaV3/Descargas/DescargarArchivo/?idArchivo=207770&amp;tipoArchivo=1</t>
  </si>
  <si>
    <t>17/02/2023</t>
  </si>
  <si>
    <t>SERVICIO INTEGRAL DE PRUEBAS DE LABORATORIO MEDIANTE EQUIPOS EN COMODATO Y DE REACTIVOS, MATERIALES Y SUMINISTROS DE LABORATORIO DE ANALISIS CLINICOS.</t>
  </si>
  <si>
    <t>28/02/2023</t>
  </si>
  <si>
    <t>https://www.sistemas.chiapas.gob.mx/TransparenciaV3/Descargas/DescargarArchivo/?idArchivo=207771&amp;tipoArchivo=1</t>
  </si>
  <si>
    <t>https://www.sistemas.chiapas.gob.mx/TransparenciaV3/Descargas/DescargarArchivo/?idArchivo=207772&amp;tipoArchivo=1</t>
  </si>
  <si>
    <t>JOSE ANTONIO</t>
  </si>
  <si>
    <t>MORALES</t>
  </si>
  <si>
    <t>GLECO LAB S DE R.L DE C.V.</t>
  </si>
  <si>
    <t>departamento de Adquisiciones</t>
  </si>
  <si>
    <t>ISSTECH/SER/101/2023</t>
  </si>
  <si>
    <t>15/03/2023</t>
  </si>
  <si>
    <t>SERVICIO INTEGRAL  DE PRUEBAS DE LABORATORIO MEDIANTE EQUIPOS EN COMODATO Y DE REACTIVOS, MATERIALES Y SUMINISTROS DE LABORATORIO DE ANALISIS CLINICOS.</t>
  </si>
  <si>
    <t>03/07/2023</t>
  </si>
  <si>
    <t>LOS CONTRATOS DERIVADOS DE ESTA AUTORIZACION SE ENCUENTRAN PUBLICADOS EN LA FRACCIÓN XXVII DEL ART. 85 DE LA LEY DE TRANSPARENCIA Y ACCESO A L INFORMACIÓN DEL ESTADO DE CHIAPAS</t>
  </si>
  <si>
    <t>LCPE/ISSTECH/004/2023</t>
  </si>
  <si>
    <t>https://www.sistemas.chiapas.gob.mx/TransparenciaV3/Descargas/DescargarArchivo/?idArchivo=207775&amp;tipoArchivo=1</t>
  </si>
  <si>
    <t>LABORATORIOS SUBROGADOS PARA ESTUDIOS DE ANALISIS CLINICOS DE PRIMER Y SEGUNDO NIVEL DE ATENCION MEDICA.</t>
  </si>
  <si>
    <t>https://www.sistemas.chiapas.gob.mx/TransparenciaV3/Descargas/DescargarArchivo/?idArchivo=207773&amp;tipoArchivo=1</t>
  </si>
  <si>
    <t>https://www.sistemas.chiapas.gob.mx/TransparenciaV3/Descargas/DescargarArchivo/?idArchivo=207774&amp;tipoArchivo=1</t>
  </si>
  <si>
    <t>JORGE ANTONIO</t>
  </si>
  <si>
    <t>VICTORIA CASTELLANOS RUIZ</t>
  </si>
  <si>
    <t>ISSTECH/SER/097/2023</t>
  </si>
  <si>
    <t xml:space="preserve">LABORATORIOS SUBROGADOS PARA ESTUDIOS DE ANALISIS CLINICOS DE PRIMER Y SEGUNDO NIVEL DE ATENCION MEDICA. </t>
  </si>
  <si>
    <t>ANA ISABEL</t>
  </si>
  <si>
    <t>ALVAREZ</t>
  </si>
  <si>
    <t>ALVARADO</t>
  </si>
  <si>
    <t>LABORATORIO DE ANALISIS CLINICOS ESPECIALIZADOS Y DE REFERENCIA S.A DE C.V.</t>
  </si>
  <si>
    <t>ISSTECH/SER/100/2023</t>
  </si>
  <si>
    <t>LCPE/ISSTECH/005/2023</t>
  </si>
  <si>
    <t>https://www.sistemas.chiapas.gob.mx/TransparenciaV3/Descargas/DescargarArchivo/?idArchivo=207776&amp;tipoArchivo=1</t>
  </si>
  <si>
    <t>20/02/2023</t>
  </si>
  <si>
    <t>ADQUISICION  DE ALIMENTOS PREPARADOS PARA PACIENTES HOSPITALIZADOS, MEDICOS, BECARIOS Y PERSONAL QUE REQUIERA EL HOSPITAL DE ESPECIALIDADES "VIDA MEJOR", AGUA PURIFICADA EN GARRAFON PARA DIVERSOS CENTROS DE TRABAJO DEL INSTITUTO Y ALIMENTOS PARA EL DEPARTAMENTO DE SERVICIOS SOCIALES, DEPORTIVOS Y CULTURALES.</t>
  </si>
  <si>
    <t>01/03/2023</t>
  </si>
  <si>
    <t>https://www.sistemas.chiapas.gob.mx/TransparenciaV3/Descargas/DescargarArchivo/?idArchivo=207777&amp;tipoArchivo=1</t>
  </si>
  <si>
    <t xml:space="preserve"> https://www.sistemas.chiapas.gob.mx/TransparenciaV3/Descargas/DescargarArchivo/?idArchivo=207778&amp;tipoArchivo=1</t>
  </si>
  <si>
    <t>DAVID</t>
  </si>
  <si>
    <t>VERA</t>
  </si>
  <si>
    <t>COMERCIALIZADORA DE SERVICIOS Y SUMINISTROS EN GENERAL S.A DE C.V</t>
  </si>
  <si>
    <t xml:space="preserve">Subdirección de Servicios Médicos, departamento de servicios sociales, deportivos y culturales y departamento de mantenimiento y servicios generales </t>
  </si>
  <si>
    <t>ISSTECH/SER/091/2023</t>
  </si>
  <si>
    <t>22/03/2023</t>
  </si>
  <si>
    <t>LCPE/ISSTECH/006/2023</t>
  </si>
  <si>
    <t xml:space="preserve"> https://www.sistemas.chiapas.gob.mx/TransparenciaV3/Descargas/DescargarArchivo/?idArchivo=207779&amp;tipoArchivo=1</t>
  </si>
  <si>
    <t>SERVICIO: FUMIGACION PARA LAS DIFERENTES UNIDADES MEDICAS Y ADMINISTRATIVAS ; LAVADO DE ROPA QUIRURGICA Y HOSPITALARIA; INTEGRAL DE LIMPIEZA; MANTENIMIENTO Y TRATAMIENTO DIARIO AL AGUA DE LA ALBERCA DE LA CASA GERIATRICA, MANTENIMIENTO Y TRATAMIENTO DIARIO AL AGUA DE LA ALBERCA OLIMPICA Y CHAPOTEADERO; LAVADO Y DESINFECTADO DE ALFOMBRA.</t>
  </si>
  <si>
    <t xml:space="preserve"> https://www.sistemas.chiapas.gob.mx/TransparenciaV3/Descargas/DescargarArchivo/?idArchivo=207780&amp;tipoArchivo=1</t>
  </si>
  <si>
    <t xml:space="preserve"> https://www.sistemas.chiapas.gob.mx/TransparenciaV3/Descargas/DescargarArchivo/?idArchivo=207781&amp;tipoArchivo=1</t>
  </si>
  <si>
    <t>JESUS</t>
  </si>
  <si>
    <t>CAMACHO</t>
  </si>
  <si>
    <t>REEXTING DE CHIAPAS S.A DE C.V</t>
  </si>
  <si>
    <t>casa geriatrica tuxtla, departamento de servicios sociales, deportivos y culturales, departamento de mantenimiento y servicios generales.</t>
  </si>
  <si>
    <t>ISSTECH/SER/105/2023</t>
  </si>
  <si>
    <t>LUIS ANGEL</t>
  </si>
  <si>
    <t xml:space="preserve">HERNANDEZ </t>
  </si>
  <si>
    <t>GALVEZ</t>
  </si>
  <si>
    <t xml:space="preserve">EMPRENDEDORA INDUSTRIAL Y COMERCIAL S.A DE C.V </t>
  </si>
  <si>
    <t>ISSTECH/SER/103/2023</t>
  </si>
  <si>
    <t>NALLELI</t>
  </si>
  <si>
    <t xml:space="preserve">CONSTRU COMERCIALIZADORA YAXCHILAN S.A DE C.V </t>
  </si>
  <si>
    <t>ISSTECH/SER/104/2023</t>
  </si>
  <si>
    <t>LCPE/ISSTECH/007/2023</t>
  </si>
  <si>
    <t>https://www.sistemas.chiapas.gob.mx/TransparenciaV3/Descargas/DescargarArchivo/?idArchivo=207769&amp;tipoArchivo=1</t>
  </si>
  <si>
    <t>SERVICIO DE VIGILANCIA DESARMADA.</t>
  </si>
  <si>
    <t>01/03/2022</t>
  </si>
  <si>
    <t>https://www.sistemas.chiapas.gob.mx/TransparenciaV3/Descargas/DescargarArchivo/?idArchivo=207782&amp;tipoArchivo=1</t>
  </si>
  <si>
    <t>https://www.sistemas.chiapas.gob.mx/TransparenciaV3/Descargas/DescargarArchivo/?idArchivo=207783&amp;tipoArchivo=1</t>
  </si>
  <si>
    <t xml:space="preserve">RN  COMERCIALIZADORA DE CHIAPAS S.A DE C.V </t>
  </si>
  <si>
    <t xml:space="preserve">Departamento de servicios sociales, deportivos y culturales y departamento de mantenimiento y servicios generales </t>
  </si>
  <si>
    <t>ISSTECH/SER/096/2023</t>
  </si>
  <si>
    <t>LCPE/ISSTECH/008/2023</t>
  </si>
  <si>
    <t>https://www.sistemas.chiapas.gob.mx/TransparenciaV3/Descargas/DescargarArchivo/?idArchivo=207785&amp;tipoArchivo=1</t>
  </si>
  <si>
    <t>13/03/2023</t>
  </si>
  <si>
    <t>SERVICIOS: INTEGRAL DE HEMODINAMIA; INTEGRAL DE ADQUISICION DE MATERIAL DE OSTEOSINTESIS; INTEGRAL DE SANITIZACION; MEDICOS DE HEMODIALISIS; LITOTRIPSIA INTRA Y EXTRACORPOREA CON ONDAS DE CHOQUE (LEOCH).</t>
  </si>
  <si>
    <t>23/03/2023</t>
  </si>
  <si>
    <t>https://www.sistemas.chiapas.gob.mx/TransparenciaV3/Descargas/DescargarArchivo/?idArchivo=207786&amp;tipoArchivo=1</t>
  </si>
  <si>
    <t>https://www.sistemas.chiapas.gob.mx/TransparenciaV3/Descargas/DescargarArchivo/?idArchivo=207787&amp;tipoArchivo=1</t>
  </si>
  <si>
    <t xml:space="preserve">GUSTAVO </t>
  </si>
  <si>
    <t>VELASCO</t>
  </si>
  <si>
    <t>GUSTAVO ALVAREZ VELASCO</t>
  </si>
  <si>
    <t>ISSTECH/SER/106/2023</t>
  </si>
  <si>
    <t>12/04/2023</t>
  </si>
  <si>
    <t>04/07/2023</t>
  </si>
  <si>
    <t>LUIS ALEJANDRO</t>
  </si>
  <si>
    <t>SANCHEZ</t>
  </si>
  <si>
    <t>VELAZQUEZ</t>
  </si>
  <si>
    <t>CORPORATIVO GORNAT DE MEXICO S.A DE C.V</t>
  </si>
  <si>
    <t>ISSTECH/SER/108/2023</t>
  </si>
  <si>
    <t>LCPE/ISSTECH/009/2023</t>
  </si>
  <si>
    <t>https://www.sistemas.chiapas.gob.mx/TransparenciaV3/Descargas/DescargarArchivo/?idArchivo=207788&amp;tipoArchivo=1</t>
  </si>
  <si>
    <t>13/04/2023</t>
  </si>
  <si>
    <t>MANTENIMIENTOS PREVENTIVOS PARA EQUIPOS MEDICOS EN GENERAL, ELECTRONICAMEDICA, IMAGENOLOGIA Y RADIODIAGNOSTICO, LABORATORIO, PATOLOGIA, ELECTROMECANICOS, MECANICOS, FLUIDOS E INSTRUMENTAL DE APOYO.</t>
  </si>
  <si>
    <t>25/04/2023</t>
  </si>
  <si>
    <t>https://www.sistemas.chiapas.gob.mx/TransparenciaV3/Descargas/DescargarArchivo/?idArchivo=207789&amp;tipoArchivo=1</t>
  </si>
  <si>
    <t>https://www.sistemas.chiapas.gob.mx/TransparenciaV3/Descargas/DescargarArchivo/?idArchivo=207790&amp;tipoArchivo=1</t>
  </si>
  <si>
    <t>BLANCA</t>
  </si>
  <si>
    <t>GUZMAN</t>
  </si>
  <si>
    <t>FIGUEROA</t>
  </si>
  <si>
    <t xml:space="preserve">XERON ASESORIA S.A DE C.V </t>
  </si>
  <si>
    <t>Departamento de mantenimiento y servicios generales.</t>
  </si>
  <si>
    <t>ISSTECH/SER/118/2023</t>
  </si>
  <si>
    <t>11/05/2023</t>
  </si>
  <si>
    <t>LCPE/ISSTECH/010/2023</t>
  </si>
  <si>
    <t>https://www.sistemas.chiapas.gob.mx/TransparenciaV3/Descargas/DescargarArchivo/?idArchivo=207791&amp;tipoArchivo=1</t>
  </si>
  <si>
    <t>SERVICIO DE MANTENIMIENTO Y CONSERVACION A EQUIPOS DE AIRE ACONDICIONADO TIPO MINI SPLIT, TIPO PAQUETE , TIPO VENTANA, SISTEMA AIRE ACONDICIONADO TIPO CHILLER, ELEVADORES, PLANTAS GENERADORAS DE ENERGIA ELECTRICA, BOMBAS DE AGUA, VENTILADORES INDUSTRIALES ORBITALES, EQUIPOS UPS, PODADORAS, ESTRACTORES,EQUIPOS EN DIFERENTES AREAS DE OFICINAS CENTRALES Y UNIDADES MEDICAS DEL INSTITUTO.</t>
  </si>
  <si>
    <t>https://www.sistemas.chiapas.gob.mx/TransparenciaV3/Descargas/DescargarArchivo/?idArchivo=207792&amp;tipoArchivo=1</t>
  </si>
  <si>
    <t>https://www.sistemas.chiapas.gob.mx/TransparenciaV3/Descargas/DescargarArchivo/?idArchivo=207793&amp;tipoArchivo=1</t>
  </si>
  <si>
    <t>ZAVALA</t>
  </si>
  <si>
    <t>PERIANZA</t>
  </si>
  <si>
    <t>CONSTRUCCIONES  Y AIRE FRIO DE TUXTLA S.A DE C.V</t>
  </si>
  <si>
    <t>ISSTECH/SER/122/2023</t>
  </si>
  <si>
    <t>ALEXIS ARIOSTO</t>
  </si>
  <si>
    <t xml:space="preserve">GARCIA </t>
  </si>
  <si>
    <t>CASTILLEJOS</t>
  </si>
  <si>
    <t>DIRT BIKES MOTO PARTS S.A DE C.V</t>
  </si>
  <si>
    <t>ISSTECH/SER/120/2023</t>
  </si>
  <si>
    <t>EVERARDO</t>
  </si>
  <si>
    <t xml:space="preserve">GOMEZ </t>
  </si>
  <si>
    <t>CRUZ</t>
  </si>
  <si>
    <t>SUBESTACIONES Y AUTOMATIZACION DEL SURESTE S.A DE C.V</t>
  </si>
  <si>
    <t>ISSTECH/SER/119/2023</t>
  </si>
  <si>
    <t>LCPE/ISSTECH/011/2023</t>
  </si>
  <si>
    <t>https://www.sistemas.chiapas.gob.mx/TransparenciaV3/Descargas/DescargarArchivo/?idArchivo=207794&amp;tipoArchivo=1</t>
  </si>
  <si>
    <t>01/06/2023</t>
  </si>
  <si>
    <t>ADQUISICION DE MATERIALES Y CONSUMIBLES PARA EL PROCESAMIENTO EN EQUIPOS Y BIENES INFORMATICOS.</t>
  </si>
  <si>
    <t>12/06/2023</t>
  </si>
  <si>
    <t xml:space="preserve"> https://www.sistemas.chiapas.gob.mx/TransparenciaV3/Descargas/DescargarArchivo/?idArchivo=207795&amp;tipoArchivo=1</t>
  </si>
  <si>
    <t xml:space="preserve"> https://www.sistemas.chiapas.gob.mx/TransparenciaV3/Descargas/DescargarArchivo/?idArchivo=207796&amp;tipoArchivo=1</t>
  </si>
  <si>
    <t>HUGO ENRIQUE</t>
  </si>
  <si>
    <t>MALDONADO</t>
  </si>
  <si>
    <t>ASESORIA Y SOLUCIONES EN SISTEMAS COMPUTACIONALES S.A DE C.V</t>
  </si>
  <si>
    <t>Unidad de Tecnologias de la Informacion</t>
  </si>
  <si>
    <t>ISSTECH/ADQ/011/2023</t>
  </si>
  <si>
    <t>27/06/2023</t>
  </si>
  <si>
    <t>SERGIO AGUSTIN</t>
  </si>
  <si>
    <t>ESQUIVEL</t>
  </si>
  <si>
    <t>RAMIREZ</t>
  </si>
  <si>
    <t>COMERCIALIZADORA E INMOBILIARIA MIMORA S.A DE C.V</t>
  </si>
  <si>
    <t>ISSTECH/ADQ/012/2023</t>
  </si>
  <si>
    <t>Invitación a cuando menos tres personas</t>
  </si>
  <si>
    <t>Otro (especificar)</t>
  </si>
  <si>
    <t>Obra pública</t>
  </si>
  <si>
    <t>Servicios relacionados con obra pública</t>
  </si>
  <si>
    <t>Arrendamientos</t>
  </si>
  <si>
    <t>Internacional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</si>
  <si>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</si>
  <si>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</si>
  <si>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</si>
  <si>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</si>
  <si>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</si>
  <si>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</si>
  <si>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</si>
  <si>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</si>
  <si>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</si>
  <si>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</si>
  <si>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</si>
  <si>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</si>
  <si>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</si>
  <si>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</si>
  <si>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</si>
  <si>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</si>
  <si>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</si>
  <si>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</si>
  <si>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</si>
  <si>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</si>
  <si>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</si>
  <si>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</si>
  <si>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</si>
  <si>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</si>
  <si>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</si>
  <si>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</si>
  <si>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</si>
  <si>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</si>
  <si>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</si>
  <si>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</si>
  <si>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</si>
  <si>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</si>
  <si>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</si>
  <si>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</si>
  <si>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</si>
  <si>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</si>
  <si>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</si>
  <si>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</si>
  <si>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</si>
  <si>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</si>
  <si>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</si>
  <si>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</si>
  <si>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</si>
  <si>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</si>
  <si>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</si>
  <si>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</si>
  <si>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</si>
  <si>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</si>
  <si>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</si>
  <si>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</si>
  <si>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</si>
  <si>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</si>
  <si>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</si>
  <si>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</si>
  <si>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</si>
  <si>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</si>
  <si>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</si>
  <si>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</si>
  <si>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</si>
  <si>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</si>
  <si>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</si>
  <si>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</si>
  <si>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</si>
  <si>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</si>
  <si>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</si>
  <si>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</si>
  <si>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</si>
  <si>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</si>
  <si>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</si>
  <si>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</si>
  <si>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</si>
  <si>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</si>
  <si>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</si>
  <si>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</si>
  <si>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</si>
  <si>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</si>
  <si>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</si>
  <si>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</si>
  <si>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</si>
  <si>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</si>
  <si>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</si>
  <si>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</si>
  <si>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</si>
  <si>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</si>
  <si>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</si>
  <si>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</si>
  <si>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</si>
  <si>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</si>
  <si>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</si>
  <si>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</si>
  <si>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</si>
  <si>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</si>
  <si>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</si>
  <si>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Municipales</t>
  </si>
  <si>
    <t>En ejecución</t>
  </si>
  <si>
    <t>En finiquito</t>
  </si>
  <si>
    <t>Si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</si>
  <si>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</si>
  <si>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</si>
  <si>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</si>
  <si>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</si>
  <si>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</si>
  <si>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</si>
  <si>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</si>
  <si>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</si>
  <si>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</si>
  <si>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</si>
  <si>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</si>
  <si>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</si>
  <si>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COMERCIALIZADORA MEDICA MS, S.A DE C.V.</t>
  </si>
  <si>
    <t xml:space="preserve">MANUEL </t>
  </si>
  <si>
    <t xml:space="preserve">VARGAS </t>
  </si>
  <si>
    <t>HANS</t>
  </si>
  <si>
    <t>RUSCHKE</t>
  </si>
  <si>
    <t>GOMEZ</t>
  </si>
  <si>
    <t xml:space="preserve">QUIMICA DE CHIAPAS S.A DE C.V </t>
  </si>
  <si>
    <t xml:space="preserve">FLAVIO </t>
  </si>
  <si>
    <t xml:space="preserve">AGUILAR </t>
  </si>
  <si>
    <t xml:space="preserve">ISMAEL </t>
  </si>
  <si>
    <t xml:space="preserve">VELASCO </t>
  </si>
  <si>
    <t>GUTIERREZ</t>
  </si>
  <si>
    <t>COMERCIALIZADORA FARMACEUTICA DEL SOCONUSCO, S.A. DE C.V.</t>
  </si>
  <si>
    <t xml:space="preserve">PEDRO </t>
  </si>
  <si>
    <t xml:space="preserve">TINOCO </t>
  </si>
  <si>
    <t xml:space="preserve">SANCHEZ </t>
  </si>
  <si>
    <t>CORPORATIVO GORNAT DE MEXICO, S.A. DE C.V.</t>
  </si>
  <si>
    <t>ALBERTO</t>
  </si>
  <si>
    <t xml:space="preserve">GONZALEZ </t>
  </si>
  <si>
    <t>DIAZ</t>
  </si>
  <si>
    <t xml:space="preserve">CLAUDIA CAROLINA </t>
  </si>
  <si>
    <t xml:space="preserve">TORREZ </t>
  </si>
  <si>
    <t>JOSE ALBERTO ZARATE RODRIGUEZ</t>
  </si>
  <si>
    <t>EDUARDO</t>
  </si>
  <si>
    <t>TRUJILLO</t>
  </si>
  <si>
    <t>HERNANDEZ</t>
  </si>
  <si>
    <t xml:space="preserve">NALLELI GUADALUPE TORRES MONTES </t>
  </si>
  <si>
    <t xml:space="preserve">LUIS ENRIQUE </t>
  </si>
  <si>
    <t>LOPEZ</t>
  </si>
  <si>
    <t>GUILLEN</t>
  </si>
  <si>
    <t>LUIS ENRIQUE LOPEZ GUILLEN</t>
  </si>
  <si>
    <t>ROSBI</t>
  </si>
  <si>
    <t>ESPERANZA DE JESUS DE LA CRUZ VELASQUEZ</t>
  </si>
  <si>
    <t>SANDRA LUZ</t>
  </si>
  <si>
    <t>PENAGOS</t>
  </si>
  <si>
    <t>SARMIENTO</t>
  </si>
  <si>
    <t>INTEGRADORA DE SERVICIOS DE LABORATORIO E IMAGEN SC</t>
  </si>
  <si>
    <t>GLECO LAB S. DE R.L DE C.V</t>
  </si>
  <si>
    <t>LABORATORIO DE ANALISIS CLINICOS ESPECIALIZADOS Y DE REFERENCIA S.A DE C.V</t>
  </si>
  <si>
    <t xml:space="preserve">JUAN DE DIOS </t>
  </si>
  <si>
    <t xml:space="preserve">DOMINGUEZ </t>
  </si>
  <si>
    <t>SALDAÑA</t>
  </si>
  <si>
    <t>JUAN DE DIOS DOMINGUEZ SALDAÑA</t>
  </si>
  <si>
    <t xml:space="preserve">GUSTAVO ANTONIO </t>
  </si>
  <si>
    <t>RODRIGUEZ</t>
  </si>
  <si>
    <t>CRISTINA RODRIGUEZ RODRIGUEZ</t>
  </si>
  <si>
    <t xml:space="preserve">DAVID </t>
  </si>
  <si>
    <t xml:space="preserve">COMERCIALIZADORA DE SERVICIOS Y SUMINISTROS EN GENERAL S.A DE C.V </t>
  </si>
  <si>
    <t xml:space="preserve">LUIS ALEJANDRO </t>
  </si>
  <si>
    <t>CESAR AUGUSTO</t>
  </si>
  <si>
    <t>SANITEC LIMPIEZA Y FUMIGACION INDUSTRIAL S.A DE C.V</t>
  </si>
  <si>
    <t xml:space="preserve">JOSE LUIS </t>
  </si>
  <si>
    <t xml:space="preserve">CAMPUZANO </t>
  </si>
  <si>
    <t>SERRANO</t>
  </si>
  <si>
    <t>MONICA MARROQUIN IBARIAS</t>
  </si>
  <si>
    <t>FERNANDO</t>
  </si>
  <si>
    <t>MORALEZ</t>
  </si>
  <si>
    <t>SUAREZ</t>
  </si>
  <si>
    <t xml:space="preserve">REEXTING DE CHIAPAS S.A DE C.V </t>
  </si>
  <si>
    <t>DAVID DEL CARPIO</t>
  </si>
  <si>
    <t>MENDEZ</t>
  </si>
  <si>
    <t xml:space="preserve">ROXANA ALFARO VALENCIA </t>
  </si>
  <si>
    <t>EMPRENDEDORA INDUSTRIAL Y COMERCIAL S.A DE C.V</t>
  </si>
  <si>
    <t xml:space="preserve">MONTES </t>
  </si>
  <si>
    <t>CONSTRU COMERCIALIZADORA  YAXCHILAN S.A DE C.V</t>
  </si>
  <si>
    <t>ORANTES</t>
  </si>
  <si>
    <t>ORVE SEGURIDAD PRIVADA S.A DE C.V</t>
  </si>
  <si>
    <t>RN COMERCIALIZADORA DE CHIAPAS S.A DE C.V</t>
  </si>
  <si>
    <t>JORGE</t>
  </si>
  <si>
    <t xml:space="preserve">JIMENEZ </t>
  </si>
  <si>
    <t>ESPINOZA</t>
  </si>
  <si>
    <t>PLUS, SERVICIOS DE SEGURIDAD PRIVADA, LIMPIEZA Y MANTENIMIENTO S.A.S DE C.V.</t>
  </si>
  <si>
    <t>ALEJANDRO</t>
  </si>
  <si>
    <t>MARTIN</t>
  </si>
  <si>
    <t>ROBLERO</t>
  </si>
  <si>
    <t>JOVEL</t>
  </si>
  <si>
    <t>INSTITUTO CARDIOVASCULAR METROPOLITANO DE TUXTLA S.A DE C.V</t>
  </si>
  <si>
    <t>OCTAVIO ISAAC</t>
  </si>
  <si>
    <t>CUEVAS</t>
  </si>
  <si>
    <t>FREGOSO</t>
  </si>
  <si>
    <t>MEDICAL SERVICE CM Y ASOCIADOS S.A DE C.V</t>
  </si>
  <si>
    <t>JIMENEZ</t>
  </si>
  <si>
    <t xml:space="preserve">EBIOMEX SERVICIOS E INSUMOS S.A DE C.V </t>
  </si>
  <si>
    <t>SELENE JANET</t>
  </si>
  <si>
    <t>COELLO</t>
  </si>
  <si>
    <t>VILA</t>
  </si>
  <si>
    <t xml:space="preserve">GOLDEN BASHA S.A DE C.V </t>
  </si>
  <si>
    <t xml:space="preserve">BLANCA </t>
  </si>
  <si>
    <t>XERON ASESORIA  S.A DE C.V</t>
  </si>
  <si>
    <t xml:space="preserve">GUILLERMO </t>
  </si>
  <si>
    <t>TOVAR</t>
  </si>
  <si>
    <t>LARA</t>
  </si>
  <si>
    <t>GUILLERMO TOVAR LARA</t>
  </si>
  <si>
    <t xml:space="preserve">DOMINGO CARLOS </t>
  </si>
  <si>
    <t>CHAVARRIA</t>
  </si>
  <si>
    <t>DE LA CRUZ</t>
  </si>
  <si>
    <t xml:space="preserve">INSUMOS HOSPITALARIOS ALPHA S.A DE C.V </t>
  </si>
  <si>
    <t xml:space="preserve">ALEXIS ARIOSTO </t>
  </si>
  <si>
    <t xml:space="preserve">MARIA INES </t>
  </si>
  <si>
    <t>POZO</t>
  </si>
  <si>
    <t xml:space="preserve">CASTILLEJOS </t>
  </si>
  <si>
    <t>OCIAN COMPAÑIA S.A DE C.V</t>
  </si>
  <si>
    <t xml:space="preserve">PERIANZA </t>
  </si>
  <si>
    <t xml:space="preserve">GUILLERMO TOVAR LARA </t>
  </si>
  <si>
    <t xml:space="preserve">EVERARDO </t>
  </si>
  <si>
    <t>NAYBE</t>
  </si>
  <si>
    <t>NUCAMENDI</t>
  </si>
  <si>
    <t>GRAJALES PEREZ GLORIEN</t>
  </si>
  <si>
    <t>ASESORIA Y SOLUCIONES EN SISTEMAS COMPUTACIONALES, S.A DE C.V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</si>
  <si>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</si>
  <si>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</si>
  <si>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</si>
  <si>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</si>
  <si>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</si>
  <si>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</si>
  <si>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</si>
  <si>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</si>
  <si>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</si>
  <si>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</si>
  <si>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</si>
  <si>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</si>
  <si>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</si>
  <si>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</si>
  <si>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</si>
  <si>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</si>
  <si>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</si>
  <si>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</si>
  <si>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</si>
  <si>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</si>
  <si>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</si>
  <si>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</si>
  <si>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</si>
  <si>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</si>
  <si>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</si>
  <si>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</si>
  <si>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 xml:space="preserve">KEIKO TANIA </t>
  </si>
  <si>
    <t>YAMAMOTO</t>
  </si>
  <si>
    <t>NAGANO</t>
  </si>
  <si>
    <t>SUBDIRECTORA DE ADMINISTRACION</t>
  </si>
  <si>
    <t xml:space="preserve">OLGA LIDIA </t>
  </si>
  <si>
    <t xml:space="preserve">LOPEZ </t>
  </si>
  <si>
    <t xml:space="preserve">ZORRILLA </t>
  </si>
  <si>
    <t>JEFA DEL DEPARTAMENTO DE ADQUISICIONES</t>
  </si>
  <si>
    <t xml:space="preserve">RENE </t>
  </si>
  <si>
    <t xml:space="preserve">SOLIS </t>
  </si>
  <si>
    <t xml:space="preserve">GORDILLO </t>
  </si>
  <si>
    <t>REPRESENTANTE DE LA SUBDIRECCION DE FINANZAS</t>
  </si>
  <si>
    <t>ARTURO HUMBERTO</t>
  </si>
  <si>
    <t>MEGCHUN</t>
  </si>
  <si>
    <t>JEFE DE LA UNIDAD DE PLANEACION</t>
  </si>
  <si>
    <t xml:space="preserve">HAYDE </t>
  </si>
  <si>
    <t xml:space="preserve">ZETINA </t>
  </si>
  <si>
    <t>REPRESENTANTE DE LA UNIDAD JURIDICA</t>
  </si>
  <si>
    <t>MARINA SIBONEY</t>
  </si>
  <si>
    <t>PEÑA</t>
  </si>
  <si>
    <t>MERINO</t>
  </si>
  <si>
    <t>REPRESENTATE DE LA CONTRALORIA INTERNA</t>
  </si>
  <si>
    <t>CANDIDO</t>
  </si>
  <si>
    <t>CHANDOMI</t>
  </si>
  <si>
    <t>CAL Y MAYOR</t>
  </si>
  <si>
    <t>COMISARIO PUBLICO</t>
  </si>
  <si>
    <t xml:space="preserve">VICTOR MANUEL </t>
  </si>
  <si>
    <t xml:space="preserve">CAL Y MAYOR </t>
  </si>
  <si>
    <t>SUBDIRECTOR DE SERVICIOS MEDICOS</t>
  </si>
  <si>
    <t>OCTAVIO ALFREDO</t>
  </si>
  <si>
    <t xml:space="preserve">MOLINA </t>
  </si>
  <si>
    <t>MARTINEZ DE ESCOBAR</t>
  </si>
  <si>
    <t>JEFE DEL DEPARTAMENTO DE ATENCION MEDICA</t>
  </si>
  <si>
    <t xml:space="preserve">LUIS DE JESUS </t>
  </si>
  <si>
    <t>ZAMUDIO</t>
  </si>
  <si>
    <t>JEFE DEL DEPARTAMENTO DE EPIDEMIOLOGIA</t>
  </si>
  <si>
    <t>MIGUEL  ANGEL</t>
  </si>
  <si>
    <t xml:space="preserve"> SANCHEZ</t>
  </si>
  <si>
    <t>ADMINISTRADOR GERIATRICA TUXTLA</t>
  </si>
  <si>
    <t>RAMON ALEJANDRO</t>
  </si>
  <si>
    <t xml:space="preserve">MEXIA </t>
  </si>
  <si>
    <t>ESPINOSA</t>
  </si>
  <si>
    <t>JEFE DEL DEPARTAMENTO DE SERVICIOS SOCIALES, CULTURALES Y DEPORTIVOS</t>
  </si>
  <si>
    <t xml:space="preserve">ANDRES </t>
  </si>
  <si>
    <t>SAUZA</t>
  </si>
  <si>
    <t>ALFONZO</t>
  </si>
  <si>
    <t>JEFE DEL DEPARTAMENTO DE MANTENIMIENTO Y SERVICIOS GENERALES</t>
  </si>
  <si>
    <t>ROCIO MARIBEL</t>
  </si>
  <si>
    <t>MENDOZA</t>
  </si>
  <si>
    <t>JEFA DE LA OFICINA DE SERVICIOS GENERALES</t>
  </si>
  <si>
    <t>DORIAN</t>
  </si>
  <si>
    <t>BUSTAMANTE</t>
  </si>
  <si>
    <t>JEFE DE LA OFICINA DE MANTENIMIENTO DE EQUIPOS MEDICOS</t>
  </si>
  <si>
    <t>MARIA FERNANDA</t>
  </si>
  <si>
    <t xml:space="preserve">OLIVARES </t>
  </si>
  <si>
    <t xml:space="preserve">MARTINEZ  </t>
  </si>
  <si>
    <t>JEFA DE LA OFICINA DE INFRAESTRUCTURA</t>
  </si>
  <si>
    <t xml:space="preserve">ARIOSTO </t>
  </si>
  <si>
    <t>SALINAS</t>
  </si>
  <si>
    <t>JEFE DE LA UNIDAD DE TECNOLOGIA DE INFORMACION</t>
  </si>
  <si>
    <t>AGUSTIN</t>
  </si>
  <si>
    <t>ESCOBAR</t>
  </si>
  <si>
    <t>CHANG</t>
  </si>
  <si>
    <t>JEFE DEL DEPARTAMENTO DE SOPORTE TECNICO Y TELECOMUNICACIONES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</si>
  <si>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</si>
  <si>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</si>
  <si>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</si>
  <si>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</si>
  <si>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</si>
  <si>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</si>
  <si>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</si>
  <si>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</si>
  <si>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</si>
  <si>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</si>
  <si>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01/01/2000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</si>
</sst>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2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u/>
      <sz val="10"/>
      <color rgb="FF800080"/>
      <name val="Arial"/>
      <charset val="0"/>
    </font>
    <font>
      <u/>
      <sz val="10"/>
      <color rgb="FF0000FF"/>
      <name val="Arial"/>
      <charset val="0"/>
    </font>
    <font>
      <sz val="1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9" fillId="0" borderId="2" applyNumberFormat="0" applyFill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16" borderId="4" applyNumberFormat="0" applyAlignment="0" applyProtection="0">
      <alignment vertical="center"/>
    </xf>
    <xf numFmtId="0" fontId="8" fillId="17" borderId="5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18" borderId="6" applyNumberFormat="0" applyAlignment="0" applyProtection="0">
      <alignment vertical="center"/>
    </xf>
    <xf numFmtId="0" fontId="21" fillId="16" borderId="6" applyNumberFormat="0" applyAlignment="0" applyProtection="0">
      <alignment vertical="center"/>
    </xf>
    <xf numFmtId="0" fontId="23" fillId="21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58" fontId="0" fillId="0" borderId="0" xfId="0" applyNumberFormat="1" applyFont="1" applyFill="1" applyAlignment="1">
      <alignment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4" fillId="0" borderId="0" xfId="8" applyFont="1" applyAlignment="1">
      <alignment horizontal="center" vertical="center"/>
    </xf>
    <xf numFmtId="0" fontId="5" fillId="0" borderId="0" xfId="8" applyFont="1">
      <alignment vertical="center"/>
    </xf>
    <xf numFmtId="58" fontId="2" fillId="0" borderId="0" xfId="0" applyNumberFormat="1" applyFont="1" applyFill="1" applyAlignment="1">
      <alignment horizontal="left" vertical="center"/>
    </xf>
    <xf numFmtId="0" fontId="4" fillId="0" borderId="0" xfId="8" applyFont="1" applyAlignment="1">
      <alignment horizontal="center" vertical="center" wrapText="1"/>
    </xf>
    <xf numFmtId="0" fontId="6" fillId="0" borderId="0" xfId="8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3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 quotePrefix="1">
      <alignment horizontal="left" vertical="center"/>
    </xf>
    <xf numFmtId="58" fontId="2" fillId="0" borderId="0" xfId="0" applyNumberFormat="1" applyFont="1" applyFill="1" applyAlignment="1" quotePrefix="1">
      <alignment horizontal="left" vertical="center"/>
    </xf>
    <xf numFmtId="0" fontId="2" fillId="0" borderId="0" xfId="0" applyFont="1" applyFill="1" applyAlignment="1" quotePrefix="1">
      <alignment vertical="center"/>
    </xf>
    <xf numFmtId="0" fontId="2" fillId="0" borderId="0" xfId="0" applyFont="1" applyFill="1" applyAlignment="1" quotePrefix="1">
      <alignment horizontal="center" vertical="center"/>
    </xf>
    <xf numFmtId="58" fontId="0" fillId="0" borderId="0" xfId="0" applyNumberFormat="1" applyFont="1" applyFill="1" applyAlignme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5" Type="http://schemas.openxmlformats.org/officeDocument/2006/relationships/sharedStrings" Target="sharedStrings.xml"/><Relationship Id="rId24" Type="http://schemas.openxmlformats.org/officeDocument/2006/relationships/styles" Target="styles.xml"/><Relationship Id="rId23" Type="http://schemas.openxmlformats.org/officeDocument/2006/relationships/theme" Target="theme/theme1.xml"/><Relationship Id="rId22" Type="http://schemas.openxmlformats.org/officeDocument/2006/relationships/externalLink" Target="externalLinks/externalLink1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Yanira\Desktop\SIGOT%20Y%20SIPOT\18LTAIPECHF28A.%202.%20TRIMESTRE_202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2"/>
      <sheetName val="Hidden_1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207794&amp;tipoArchivo=1" TargetMode="External"/><Relationship Id="rId8" Type="http://schemas.openxmlformats.org/officeDocument/2006/relationships/hyperlink" Target="https://www.sistemas.chiapas.gob.mx/TransparenciaV3/Descargas/DescargarArchivo/?idArchivo=207791&amp;tipoArchivo=1" TargetMode="External"/><Relationship Id="rId7" Type="http://schemas.openxmlformats.org/officeDocument/2006/relationships/hyperlink" Target="https://www.sistemas.chiapas.gob.mx/TransparenciaV3/Descargas/DescargarArchivo/?idArchivo=207788&amp;tipoArchivo=1" TargetMode="External"/><Relationship Id="rId6" Type="http://schemas.openxmlformats.org/officeDocument/2006/relationships/hyperlink" Target="https://www.sistemas.chiapas.gob.mx/TransparenciaV3/Descargas/DescargarArchivo/?idArchivo=207785&amp;tipoArchivo=1" TargetMode="External"/><Relationship Id="rId5" Type="http://schemas.openxmlformats.org/officeDocument/2006/relationships/hyperlink" Target="https://www.sistemas.chiapas.gob.mx/TransparenciaV3/Descargas/DescargarArchivo/?idArchivo=207769&amp;tipoArchivo=1" TargetMode="External"/><Relationship Id="rId4" Type="http://schemas.openxmlformats.org/officeDocument/2006/relationships/hyperlink" Target="https://www.sistemas.chiapas.gob.mx/TransparenciaV3/Descargas/DescargarArchivo/?idArchivo=207776&amp;tipoArchivo=1" TargetMode="External"/><Relationship Id="rId3" Type="http://schemas.openxmlformats.org/officeDocument/2006/relationships/hyperlink" Target="https://www.sistemas.chiapas.gob.mx/TransparenciaV3/Descargas/DescargarArchivo/?idArchivo=207775&amp;tipoArchivo=1" TargetMode="External"/><Relationship Id="rId25" Type="http://schemas.openxmlformats.org/officeDocument/2006/relationships/hyperlink" Target="https://www.sistemas.chiapas.gob.mx/TransparenciaV3/Descargas/DescargarArchivo/?idArchivo=192053&amp;tipoArchivo=1" TargetMode="External"/><Relationship Id="rId24" Type="http://schemas.openxmlformats.org/officeDocument/2006/relationships/hyperlink" Target="https://www.sistemas.chiapas.gob.mx/TransparenciaV3/Descargas/DescargarArchivo/?idArchivo=192052&amp;tipoArchivo=1" TargetMode="External"/><Relationship Id="rId23" Type="http://schemas.openxmlformats.org/officeDocument/2006/relationships/hyperlink" Target="https://www.sistemas.chiapas.gob.mx/TransparenciaV3/Descargas/DescargarArchivo/?idArchivo=192049&amp;tipoArchivo=1" TargetMode="External"/><Relationship Id="rId22" Type="http://schemas.openxmlformats.org/officeDocument/2006/relationships/hyperlink" Target="https://www.sistemas.chiapas.gob.mx/TransparenciaV3/Descargas/DescargarArchivo/?idArchivo=207793&amp;tipoArchivo=1" TargetMode="External"/><Relationship Id="rId21" Type="http://schemas.openxmlformats.org/officeDocument/2006/relationships/hyperlink" Target="https://www.sistemas.chiapas.gob.mx/TransparenciaV3/Descargas/DescargarArchivo/?idArchivo=207792&amp;tipoArchivo=1" TargetMode="External"/><Relationship Id="rId20" Type="http://schemas.openxmlformats.org/officeDocument/2006/relationships/hyperlink" Target="https://www.sistemas.chiapas.gob.mx/TransparenciaV3/Descargas/DescargarArchivo/?idArchivo=207790&amp;tipoArchivo=1" TargetMode="External"/><Relationship Id="rId2" Type="http://schemas.openxmlformats.org/officeDocument/2006/relationships/hyperlink" Target="https://www.sistemas.chiapas.gob.mx/TransparenciaV3/Descargas/DescargarArchivo/?idArchivo=207770&amp;tipoArchivo=1" TargetMode="External"/><Relationship Id="rId19" Type="http://schemas.openxmlformats.org/officeDocument/2006/relationships/hyperlink" Target="https://www.sistemas.chiapas.gob.mx/TransparenciaV3/Descargas/DescargarArchivo/?idArchivo=207789&amp;tipoArchivo=1" TargetMode="External"/><Relationship Id="rId18" Type="http://schemas.openxmlformats.org/officeDocument/2006/relationships/hyperlink" Target="https://www.sistemas.chiapas.gob.mx/TransparenciaV3/Descargas/DescargarArchivo/?idArchivo=207787&amp;tipoArchivo=1" TargetMode="External"/><Relationship Id="rId17" Type="http://schemas.openxmlformats.org/officeDocument/2006/relationships/hyperlink" Target="https://www.sistemas.chiapas.gob.mx/TransparenciaV3/Descargas/DescargarArchivo/?idArchivo=207786&amp;tipoArchivo=1" TargetMode="External"/><Relationship Id="rId16" Type="http://schemas.openxmlformats.org/officeDocument/2006/relationships/hyperlink" Target="https://www.sistemas.chiapas.gob.mx/TransparenciaV3/Descargas/DescargarArchivo/?idArchivo=207783&amp;tipoArchivo=1" TargetMode="External"/><Relationship Id="rId15" Type="http://schemas.openxmlformats.org/officeDocument/2006/relationships/hyperlink" Target="https://www.sistemas.chiapas.gob.mx/TransparenciaV3/Descargas/DescargarArchivo/?idArchivo=207782&amp;tipoArchivo=1" TargetMode="External"/><Relationship Id="rId14" Type="http://schemas.openxmlformats.org/officeDocument/2006/relationships/hyperlink" Target="https://www.sistemas.chiapas.gob.mx/TransparenciaV3/Descargas/DescargarArchivo/?idArchivo=207777&amp;tipoArchivo=1" TargetMode="External"/><Relationship Id="rId13" Type="http://schemas.openxmlformats.org/officeDocument/2006/relationships/hyperlink" Target="https://www.sistemas.chiapas.gob.mx/TransparenciaV3/Descargas/DescargarArchivo/?idArchivo=207774&amp;tipoArchivo=1" TargetMode="External"/><Relationship Id="rId12" Type="http://schemas.openxmlformats.org/officeDocument/2006/relationships/hyperlink" Target="https://www.sistemas.chiapas.gob.mx/TransparenciaV3/Descargas/DescargarArchivo/?idArchivo=207773&amp;tipoArchivo=1" TargetMode="External"/><Relationship Id="rId11" Type="http://schemas.openxmlformats.org/officeDocument/2006/relationships/hyperlink" Target="https://www.sistemas.chiapas.gob.mx/TransparenciaV3/Descargas/DescargarArchivo/?idArchivo=207772&amp;tipoArchivo=1" TargetMode="External"/><Relationship Id="rId10" Type="http://schemas.openxmlformats.org/officeDocument/2006/relationships/hyperlink" Target="https://www.sistemas.chiapas.gob.mx/TransparenciaV3/Descargas/DescargarArchivo/?idArchivo=207771&amp;tipoArchivo=1" TargetMode="External"/><Relationship Id="rId1" Type="http://schemas.openxmlformats.org/officeDocument/2006/relationships/hyperlink" Target="https://www.sistemas.chiapas.gob.mx/TransparenciaV3/Descargas/DescargarArchivo/?idArchivo=2077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C28"/>
  <sheetViews>
    <sheetView tabSelected="1" topLeftCell="A2" workbookViewId="0">
      <selection activeCell="B9" sqref="B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8.7142857142857" customWidth="1"/>
    <col min="5" max="5" width="35.1619047619048" customWidth="1"/>
    <col min="6" max="6" width="32.8" customWidth="1"/>
    <col min="7" max="7" width="46.0285714285714" customWidth="1"/>
    <col min="8" max="8" width="38.4095238095238" customWidth="1"/>
    <col min="9" max="9" width="46.0476190476191" customWidth="1"/>
    <col min="10" max="10" width="32.5714285714286" customWidth="1"/>
    <col min="11" max="11" width="37.3142857142857" customWidth="1"/>
    <col min="12" max="12" width="46.0285714285714" customWidth="1"/>
    <col min="13" max="13" width="43.7809523809524" customWidth="1"/>
    <col min="14" max="14" width="46.0285714285714" customWidth="1"/>
    <col min="15" max="15" width="73.2952380952381" customWidth="1"/>
    <col min="16" max="16" width="68.1904761904762" customWidth="1"/>
    <col min="17" max="17" width="61.3047619047619" customWidth="1"/>
    <col min="18" max="18" width="37.7809523809524" customWidth="1"/>
    <col min="19" max="19" width="33.5619047619048" customWidth="1"/>
    <col min="20" max="20" width="36.8" customWidth="1"/>
    <col min="21" max="21" width="38.6380952380952" customWidth="1"/>
    <col min="22" max="22" width="34.6190476190476" customWidth="1"/>
    <col min="23" max="23" width="58.152380952381" customWidth="1"/>
    <col min="24" max="24" width="48.5714285714286" customWidth="1"/>
    <col min="25" max="25" width="69.4571428571429" customWidth="1"/>
    <col min="26" max="26" width="63.552380952381" customWidth="1"/>
    <col min="27" max="27" width="60.9523809523809" customWidth="1"/>
    <col min="28" max="28" width="70.4095238095238" customWidth="1"/>
    <col min="29" max="29" width="74.4095238095238" customWidth="1"/>
    <col min="30" max="30" width="68.9714285714286" customWidth="1"/>
    <col min="31" max="31" width="64.5238095238095" customWidth="1"/>
    <col min="32" max="32" width="66.5238095238095" customWidth="1"/>
    <col min="33" max="33" width="64.6666666666667" customWidth="1"/>
    <col min="34" max="34" width="77.3238095238095" customWidth="1"/>
    <col min="35" max="35" width="72.9523809523809" customWidth="1"/>
    <col min="36" max="36" width="83.9619047619048" customWidth="1"/>
    <col min="37" max="37" width="59.1428571428571" customWidth="1"/>
    <col min="38" max="38" width="60.0380952380952" customWidth="1"/>
    <col min="39" max="39" width="62.5047619047619" customWidth="1"/>
    <col min="40" max="40" width="60.8190476190476" customWidth="1"/>
    <col min="41" max="41" width="63.3428571428571" customWidth="1"/>
    <col min="42" max="42" width="44.8952380952381" customWidth="1"/>
    <col min="43" max="43" width="16.1238095238095" customWidth="1"/>
    <col min="44" max="44" width="19.447619047619" customWidth="1"/>
    <col min="45" max="45" width="31.2095238095238" customWidth="1"/>
    <col min="46" max="46" width="30.8095238095238" customWidth="1"/>
    <col min="47" max="47" width="16.5619047619048" customWidth="1"/>
    <col min="48" max="48" width="48.3428571428571" customWidth="1"/>
    <col min="49" max="49" width="50.4857142857143" customWidth="1"/>
    <col min="50" max="50" width="37.1142857142857" customWidth="1"/>
    <col min="51" max="51" width="47.352380952381" customWidth="1"/>
    <col min="52" max="52" width="43.9809523809524" customWidth="1"/>
    <col min="53" max="53" width="44.4666666666667" customWidth="1"/>
    <col min="54" max="54" width="14.4571428571429" customWidth="1"/>
    <col min="55" max="55" width="35.3333333333333" customWidth="1"/>
    <col min="56" max="56" width="13.5619047619048" customWidth="1"/>
    <col min="57" max="57" width="17.1142857142857" customWidth="1"/>
    <col min="58" max="58" width="41.1809523809524" customWidth="1"/>
    <col min="59" max="59" width="43.3238095238095" customWidth="1"/>
    <col min="60" max="60" width="68.3142857142857" customWidth="1"/>
    <col min="61" max="61" width="46.5238095238095" customWidth="1"/>
    <col min="62" max="62" width="46.0285714285714" customWidth="1"/>
    <col min="63" max="63" width="36.1333333333333" customWidth="1"/>
    <col min="64" max="64" width="22.2952380952381" customWidth="1"/>
    <col min="65" max="65" width="46.552380952381" customWidth="1"/>
    <col min="66" max="66" width="44.5047619047619" customWidth="1"/>
    <col min="67" max="67" width="41.3333333333333" customWidth="1"/>
    <col min="68" max="68" width="60.0761904761905" customWidth="1"/>
    <col min="69" max="69" width="81.9809523809524" customWidth="1"/>
    <col min="70" max="70" width="51.0761904761905" customWidth="1"/>
    <col min="71" max="71" width="42.2095238095238" customWidth="1"/>
    <col min="72" max="72" width="46.0285714285714" customWidth="1"/>
    <col min="73" max="73" width="56.9523809523809" customWidth="1"/>
    <col min="74" max="74" width="46.5047619047619" customWidth="1"/>
    <col min="75" max="75" width="51.6285714285714" customWidth="1"/>
    <col min="76" max="76" width="76.5047619047619" customWidth="1"/>
    <col min="77" max="77" width="81.9809523809524" customWidth="1"/>
    <col min="78" max="78" width="73.1809523809524" customWidth="1"/>
    <col min="79" max="79" width="17.5428571428571" customWidth="1"/>
    <col min="80" max="80" width="20.0190476190476" customWidth="1"/>
    <col min="81" max="8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8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hidden="1" spans="1:8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1">
      <c r="A6" s="1" t="s">
        <v>97</v>
      </c>
    </row>
    <row r="7" ht="25.5" spans="1:81">
      <c r="A7" s="5" t="s">
        <v>98</v>
      </c>
      <c r="B7" s="5" t="s">
        <v>99</v>
      </c>
      <c r="C7" s="5" t="s">
        <v>100</v>
      </c>
      <c r="D7" s="5" t="s">
        <v>101</v>
      </c>
      <c r="E7" s="5" t="s">
        <v>102</v>
      </c>
      <c r="F7" s="5" t="s">
        <v>103</v>
      </c>
      <c r="G7" s="5" t="s">
        <v>104</v>
      </c>
      <c r="H7" s="5" t="s">
        <v>105</v>
      </c>
      <c r="I7" s="5" t="s">
        <v>106</v>
      </c>
      <c r="J7" s="5" t="s">
        <v>107</v>
      </c>
      <c r="K7" s="5" t="s">
        <v>108</v>
      </c>
      <c r="L7" s="5" t="s">
        <v>109</v>
      </c>
      <c r="M7" s="5" t="s">
        <v>110</v>
      </c>
      <c r="N7" s="5" t="s">
        <v>111</v>
      </c>
      <c r="O7" s="5" t="s">
        <v>112</v>
      </c>
      <c r="P7" s="5" t="s">
        <v>113</v>
      </c>
      <c r="Q7" s="5" t="s">
        <v>114</v>
      </c>
      <c r="R7" s="5" t="s">
        <v>115</v>
      </c>
      <c r="S7" s="5" t="s">
        <v>116</v>
      </c>
      <c r="T7" s="5" t="s">
        <v>117</v>
      </c>
      <c r="U7" s="5" t="s">
        <v>118</v>
      </c>
      <c r="V7" s="5" t="s">
        <v>119</v>
      </c>
      <c r="W7" s="5" t="s">
        <v>120</v>
      </c>
      <c r="X7" s="5" t="s">
        <v>121</v>
      </c>
      <c r="Y7" s="5" t="s">
        <v>122</v>
      </c>
      <c r="Z7" s="5" t="s">
        <v>123</v>
      </c>
      <c r="AA7" s="5" t="s">
        <v>124</v>
      </c>
      <c r="AB7" s="5" t="s">
        <v>125</v>
      </c>
      <c r="AC7" s="5" t="s">
        <v>126</v>
      </c>
      <c r="AD7" s="5" t="s">
        <v>127</v>
      </c>
      <c r="AE7" s="5" t="s">
        <v>128</v>
      </c>
      <c r="AF7" s="5" t="s">
        <v>129</v>
      </c>
      <c r="AG7" s="5" t="s">
        <v>130</v>
      </c>
      <c r="AH7" s="5" t="s">
        <v>131</v>
      </c>
      <c r="AI7" s="5" t="s">
        <v>132</v>
      </c>
      <c r="AJ7" s="5" t="s">
        <v>133</v>
      </c>
      <c r="AK7" s="5" t="s">
        <v>134</v>
      </c>
      <c r="AL7" s="5" t="s">
        <v>135</v>
      </c>
      <c r="AM7" s="5" t="s">
        <v>136</v>
      </c>
      <c r="AN7" s="5" t="s">
        <v>137</v>
      </c>
      <c r="AO7" s="5" t="s">
        <v>138</v>
      </c>
      <c r="AP7" s="5" t="s">
        <v>139</v>
      </c>
      <c r="AQ7" s="5" t="s">
        <v>140</v>
      </c>
      <c r="AR7" s="5" t="s">
        <v>141</v>
      </c>
      <c r="AS7" s="5" t="s">
        <v>142</v>
      </c>
      <c r="AT7" s="5" t="s">
        <v>143</v>
      </c>
      <c r="AU7" s="5" t="s">
        <v>144</v>
      </c>
      <c r="AV7" s="5" t="s">
        <v>145</v>
      </c>
      <c r="AW7" s="5" t="s">
        <v>146</v>
      </c>
      <c r="AX7" s="5" t="s">
        <v>147</v>
      </c>
      <c r="AY7" s="5" t="s">
        <v>148</v>
      </c>
      <c r="AZ7" s="5" t="s">
        <v>149</v>
      </c>
      <c r="BA7" s="5" t="s">
        <v>150</v>
      </c>
      <c r="BB7" s="5" t="s">
        <v>151</v>
      </c>
      <c r="BC7" s="5" t="s">
        <v>152</v>
      </c>
      <c r="BD7" s="5" t="s">
        <v>153</v>
      </c>
      <c r="BE7" s="5" t="s">
        <v>154</v>
      </c>
      <c r="BF7" s="5" t="s">
        <v>155</v>
      </c>
      <c r="BG7" s="5" t="s">
        <v>156</v>
      </c>
      <c r="BH7" s="5" t="s">
        <v>157</v>
      </c>
      <c r="BI7" s="5" t="s">
        <v>158</v>
      </c>
      <c r="BJ7" s="5" t="s">
        <v>159</v>
      </c>
      <c r="BK7" s="5" t="s">
        <v>160</v>
      </c>
      <c r="BL7" s="5" t="s">
        <v>161</v>
      </c>
      <c r="BM7" s="5" t="s">
        <v>162</v>
      </c>
      <c r="BN7" s="5" t="s">
        <v>163</v>
      </c>
      <c r="BO7" s="5" t="s">
        <v>164</v>
      </c>
      <c r="BP7" s="5" t="s">
        <v>165</v>
      </c>
      <c r="BQ7" s="5" t="s">
        <v>166</v>
      </c>
      <c r="BR7" s="5" t="s">
        <v>167</v>
      </c>
      <c r="BS7" s="5" t="s">
        <v>168</v>
      </c>
      <c r="BT7" s="5" t="s">
        <v>169</v>
      </c>
      <c r="BU7" s="5" t="s">
        <v>170</v>
      </c>
      <c r="BV7" s="5" t="s">
        <v>171</v>
      </c>
      <c r="BW7" s="5" t="s">
        <v>172</v>
      </c>
      <c r="BX7" s="5" t="s">
        <v>173</v>
      </c>
      <c r="BY7" s="5" t="s">
        <v>174</v>
      </c>
      <c r="BZ7" s="5" t="s">
        <v>175</v>
      </c>
      <c r="CA7" s="5" t="s">
        <v>176</v>
      </c>
      <c r="CB7" s="5" t="s">
        <v>177</v>
      </c>
      <c r="CC7" s="5" t="s">
        <v>178</v>
      </c>
    </row>
    <row r="8" ht="89.25" spans="1:81">
      <c r="A8" s="6">
        <v>2023</v>
      </c>
      <c r="B8" s="18" t="s">
        <v>179</v>
      </c>
      <c r="C8" s="18" t="s">
        <v>180</v>
      </c>
      <c r="D8" s="8" t="s">
        <v>181</v>
      </c>
      <c r="E8" s="8" t="s">
        <v>182</v>
      </c>
      <c r="F8" s="8" t="s">
        <v>183</v>
      </c>
      <c r="G8" s="9">
        <v>1</v>
      </c>
      <c r="H8" s="8" t="s">
        <v>184</v>
      </c>
      <c r="I8" s="10" t="s">
        <v>185</v>
      </c>
      <c r="J8" s="19" t="s">
        <v>186</v>
      </c>
      <c r="K8" s="8" t="s">
        <v>187</v>
      </c>
      <c r="L8" s="9">
        <v>1</v>
      </c>
      <c r="M8" s="20" t="s">
        <v>188</v>
      </c>
      <c r="N8" s="12">
        <v>1</v>
      </c>
      <c r="O8" s="9">
        <v>1</v>
      </c>
      <c r="P8" s="10" t="s">
        <v>189</v>
      </c>
      <c r="Q8" s="10" t="s">
        <v>190</v>
      </c>
      <c r="R8" s="8" t="s">
        <v>191</v>
      </c>
      <c r="S8" s="8" t="s">
        <v>192</v>
      </c>
      <c r="T8" s="8" t="s">
        <v>193</v>
      </c>
      <c r="U8" s="8" t="s">
        <v>194</v>
      </c>
      <c r="V8" s="8" t="s">
        <v>195</v>
      </c>
      <c r="W8" s="8" t="s">
        <v>196</v>
      </c>
      <c r="X8" s="8" t="s">
        <v>197</v>
      </c>
      <c r="Y8" s="8" t="s">
        <v>198</v>
      </c>
      <c r="Z8" s="8" t="s">
        <v>197</v>
      </c>
      <c r="AA8" s="8" t="s">
        <v>197</v>
      </c>
      <c r="AB8" s="8" t="s">
        <v>197</v>
      </c>
      <c r="AC8" s="13" t="s">
        <v>199</v>
      </c>
      <c r="AD8" s="8" t="s">
        <v>200</v>
      </c>
      <c r="AE8" s="8" t="s">
        <v>197</v>
      </c>
      <c r="AF8" s="8" t="s">
        <v>197</v>
      </c>
      <c r="AG8" s="8" t="s">
        <v>201</v>
      </c>
      <c r="AH8" s="8" t="s">
        <v>197</v>
      </c>
      <c r="AI8" s="8" t="s">
        <v>201</v>
      </c>
      <c r="AJ8" s="8" t="s">
        <v>202</v>
      </c>
      <c r="AK8" s="8">
        <v>29000</v>
      </c>
      <c r="AL8" s="8" t="s">
        <v>197</v>
      </c>
      <c r="AM8" s="6" t="s">
        <v>203</v>
      </c>
      <c r="AN8" s="6" t="s">
        <v>203</v>
      </c>
      <c r="AO8" s="6" t="s">
        <v>203</v>
      </c>
      <c r="AP8" s="14" t="s">
        <v>204</v>
      </c>
      <c r="AQ8" s="15" t="s">
        <v>205</v>
      </c>
      <c r="AR8" s="15" t="s">
        <v>206</v>
      </c>
      <c r="AS8" s="15" t="s">
        <v>205</v>
      </c>
      <c r="AT8" s="8" t="s">
        <v>207</v>
      </c>
      <c r="AU8" s="20" t="s">
        <v>208</v>
      </c>
      <c r="AV8" s="20" t="s">
        <v>209</v>
      </c>
      <c r="AW8" s="20" t="s">
        <v>210</v>
      </c>
      <c r="AX8" s="16">
        <v>110577977.43</v>
      </c>
      <c r="AY8" s="16">
        <v>110577977.43</v>
      </c>
      <c r="AZ8" s="16">
        <v>44231190.972</v>
      </c>
      <c r="BA8" s="16">
        <v>110577977.43</v>
      </c>
      <c r="BB8" s="8" t="s">
        <v>183</v>
      </c>
      <c r="BC8" s="6" t="s">
        <v>203</v>
      </c>
      <c r="BD8" s="14" t="s">
        <v>211</v>
      </c>
      <c r="BE8" s="15" t="s">
        <v>212</v>
      </c>
      <c r="BF8" s="20" t="s">
        <v>209</v>
      </c>
      <c r="BG8" s="20" t="s">
        <v>210</v>
      </c>
      <c r="BH8" s="8" t="s">
        <v>191</v>
      </c>
      <c r="BI8" s="8" t="s">
        <v>191</v>
      </c>
      <c r="BJ8" s="9">
        <v>1</v>
      </c>
      <c r="BK8" s="8" t="s">
        <v>213</v>
      </c>
      <c r="BL8" s="8" t="s">
        <v>214</v>
      </c>
      <c r="BM8" s="8" t="s">
        <v>203</v>
      </c>
      <c r="BN8" s="6" t="s">
        <v>203</v>
      </c>
      <c r="BO8" s="6" t="s">
        <v>203</v>
      </c>
      <c r="BP8" s="8" t="s">
        <v>191</v>
      </c>
      <c r="BQ8" s="8" t="s">
        <v>203</v>
      </c>
      <c r="BR8" s="8" t="s">
        <v>215</v>
      </c>
      <c r="BS8" s="8" t="s">
        <v>216</v>
      </c>
      <c r="BT8" s="9">
        <v>1</v>
      </c>
      <c r="BU8" s="6" t="s">
        <v>203</v>
      </c>
      <c r="BV8" s="17" t="s">
        <v>191</v>
      </c>
      <c r="BW8" s="17" t="s">
        <v>191</v>
      </c>
      <c r="BX8" s="17" t="s">
        <v>191</v>
      </c>
      <c r="BY8" s="17" t="s">
        <v>191</v>
      </c>
      <c r="BZ8" s="8" t="s">
        <v>206</v>
      </c>
      <c r="CA8" s="21" t="s">
        <v>217</v>
      </c>
      <c r="CB8" s="21" t="s">
        <v>217</v>
      </c>
      <c r="CC8" s="8" t="s">
        <v>218</v>
      </c>
    </row>
    <row r="9" ht="331.5" spans="1:81">
      <c r="A9" s="6">
        <v>2023</v>
      </c>
      <c r="B9" s="18" t="s">
        <v>179</v>
      </c>
      <c r="C9" s="18" t="s">
        <v>180</v>
      </c>
      <c r="D9" s="8" t="s">
        <v>181</v>
      </c>
      <c r="E9" s="8" t="s">
        <v>219</v>
      </c>
      <c r="F9" s="8" t="s">
        <v>183</v>
      </c>
      <c r="G9" s="9">
        <v>2</v>
      </c>
      <c r="H9" s="8" t="s">
        <v>220</v>
      </c>
      <c r="I9" s="10" t="s">
        <v>221</v>
      </c>
      <c r="J9" s="19" t="s">
        <v>186</v>
      </c>
      <c r="K9" s="8" t="s">
        <v>222</v>
      </c>
      <c r="L9" s="9">
        <v>2</v>
      </c>
      <c r="M9" s="20" t="s">
        <v>188</v>
      </c>
      <c r="N9" s="12">
        <v>2</v>
      </c>
      <c r="O9" s="12">
        <v>2</v>
      </c>
      <c r="P9" s="10" t="s">
        <v>223</v>
      </c>
      <c r="Q9" s="10" t="s">
        <v>224</v>
      </c>
      <c r="R9" s="8" t="s">
        <v>191</v>
      </c>
      <c r="S9" s="8" t="s">
        <v>225</v>
      </c>
      <c r="T9" s="8" t="s">
        <v>226</v>
      </c>
      <c r="U9" s="8" t="s">
        <v>227</v>
      </c>
      <c r="V9" s="8" t="s">
        <v>228</v>
      </c>
      <c r="W9" s="8" t="s">
        <v>196</v>
      </c>
      <c r="X9" s="8" t="s">
        <v>197</v>
      </c>
      <c r="Y9" s="8" t="s">
        <v>198</v>
      </c>
      <c r="Z9" s="8" t="s">
        <v>197</v>
      </c>
      <c r="AA9" s="8" t="s">
        <v>197</v>
      </c>
      <c r="AB9" s="8" t="s">
        <v>197</v>
      </c>
      <c r="AC9" s="13" t="s">
        <v>199</v>
      </c>
      <c r="AD9" s="8" t="s">
        <v>200</v>
      </c>
      <c r="AE9" s="8" t="s">
        <v>197</v>
      </c>
      <c r="AF9" s="8" t="s">
        <v>197</v>
      </c>
      <c r="AG9" s="8" t="s">
        <v>201</v>
      </c>
      <c r="AH9" s="8" t="s">
        <v>197</v>
      </c>
      <c r="AI9" s="8" t="s">
        <v>201</v>
      </c>
      <c r="AJ9" s="8" t="s">
        <v>202</v>
      </c>
      <c r="AK9" s="8">
        <v>29000</v>
      </c>
      <c r="AL9" s="8" t="s">
        <v>197</v>
      </c>
      <c r="AM9" s="6" t="s">
        <v>203</v>
      </c>
      <c r="AN9" s="6" t="s">
        <v>203</v>
      </c>
      <c r="AO9" s="6" t="s">
        <v>203</v>
      </c>
      <c r="AP9" s="14" t="s">
        <v>204</v>
      </c>
      <c r="AQ9" s="15" t="s">
        <v>229</v>
      </c>
      <c r="AR9" s="15" t="s">
        <v>206</v>
      </c>
      <c r="AS9" s="15" t="s">
        <v>230</v>
      </c>
      <c r="AT9" s="8" t="s">
        <v>231</v>
      </c>
      <c r="AU9" s="20" t="s">
        <v>209</v>
      </c>
      <c r="AV9" s="20" t="s">
        <v>209</v>
      </c>
      <c r="AW9" s="20" t="s">
        <v>210</v>
      </c>
      <c r="AX9" s="16">
        <f>6040559.16/1.16</f>
        <v>5207378.5862069</v>
      </c>
      <c r="AY9" s="16">
        <v>6040559.16</v>
      </c>
      <c r="AZ9" s="16">
        <f>6040559.16*0.4</f>
        <v>2416223.664</v>
      </c>
      <c r="BA9" s="16">
        <v>6040559.16</v>
      </c>
      <c r="BB9" s="8" t="s">
        <v>183</v>
      </c>
      <c r="BC9" s="6" t="s">
        <v>203</v>
      </c>
      <c r="BD9" s="14" t="s">
        <v>211</v>
      </c>
      <c r="BE9" s="15" t="s">
        <v>232</v>
      </c>
      <c r="BF9" s="20" t="s">
        <v>209</v>
      </c>
      <c r="BG9" s="20" t="s">
        <v>210</v>
      </c>
      <c r="BH9" s="8" t="s">
        <v>191</v>
      </c>
      <c r="BI9" s="8" t="s">
        <v>191</v>
      </c>
      <c r="BJ9" s="9">
        <v>2</v>
      </c>
      <c r="BK9" s="8" t="s">
        <v>213</v>
      </c>
      <c r="BL9" s="8" t="s">
        <v>214</v>
      </c>
      <c r="BM9" s="8" t="s">
        <v>203</v>
      </c>
      <c r="BN9" s="6" t="s">
        <v>203</v>
      </c>
      <c r="BO9" s="6" t="s">
        <v>203</v>
      </c>
      <c r="BP9" s="8" t="s">
        <v>191</v>
      </c>
      <c r="BQ9" s="8" t="s">
        <v>203</v>
      </c>
      <c r="BR9" s="8" t="s">
        <v>215</v>
      </c>
      <c r="BS9" s="8" t="s">
        <v>216</v>
      </c>
      <c r="BT9" s="9">
        <v>2</v>
      </c>
      <c r="BU9" s="6" t="s">
        <v>203</v>
      </c>
      <c r="BV9" s="17" t="s">
        <v>191</v>
      </c>
      <c r="BW9" s="17" t="s">
        <v>191</v>
      </c>
      <c r="BX9" s="17" t="s">
        <v>191</v>
      </c>
      <c r="BY9" s="17" t="s">
        <v>191</v>
      </c>
      <c r="BZ9" s="8" t="s">
        <v>206</v>
      </c>
      <c r="CA9" s="21" t="s">
        <v>217</v>
      </c>
      <c r="CB9" s="21" t="s">
        <v>217</v>
      </c>
      <c r="CC9" s="8" t="s">
        <v>218</v>
      </c>
    </row>
    <row r="10" ht="331.5" spans="1:81">
      <c r="A10" s="6">
        <v>2023</v>
      </c>
      <c r="B10" s="18" t="s">
        <v>179</v>
      </c>
      <c r="C10" s="18" t="s">
        <v>180</v>
      </c>
      <c r="D10" s="8" t="s">
        <v>181</v>
      </c>
      <c r="E10" s="8" t="s">
        <v>219</v>
      </c>
      <c r="F10" s="8" t="s">
        <v>183</v>
      </c>
      <c r="G10" s="9">
        <v>2</v>
      </c>
      <c r="H10" s="8" t="s">
        <v>220</v>
      </c>
      <c r="I10" s="10" t="s">
        <v>221</v>
      </c>
      <c r="J10" s="19" t="s">
        <v>186</v>
      </c>
      <c r="K10" s="8" t="s">
        <v>233</v>
      </c>
      <c r="L10" s="9">
        <v>2</v>
      </c>
      <c r="M10" s="20" t="s">
        <v>188</v>
      </c>
      <c r="N10" s="12">
        <v>2</v>
      </c>
      <c r="O10" s="12">
        <v>2</v>
      </c>
      <c r="P10" s="10" t="s">
        <v>223</v>
      </c>
      <c r="Q10" s="10" t="s">
        <v>224</v>
      </c>
      <c r="R10" s="8" t="s">
        <v>191</v>
      </c>
      <c r="S10" s="8" t="s">
        <v>234</v>
      </c>
      <c r="T10" s="8" t="s">
        <v>235</v>
      </c>
      <c r="U10" s="8" t="s">
        <v>236</v>
      </c>
      <c r="V10" s="8" t="s">
        <v>237</v>
      </c>
      <c r="W10" s="8" t="s">
        <v>196</v>
      </c>
      <c r="X10" s="8" t="s">
        <v>197</v>
      </c>
      <c r="Y10" s="8" t="s">
        <v>198</v>
      </c>
      <c r="Z10" s="8" t="s">
        <v>197</v>
      </c>
      <c r="AA10" s="8" t="s">
        <v>197</v>
      </c>
      <c r="AB10" s="8" t="s">
        <v>197</v>
      </c>
      <c r="AC10" s="13" t="s">
        <v>199</v>
      </c>
      <c r="AD10" s="8" t="s">
        <v>200</v>
      </c>
      <c r="AE10" s="8" t="s">
        <v>197</v>
      </c>
      <c r="AF10" s="8" t="s">
        <v>197</v>
      </c>
      <c r="AG10" s="8" t="s">
        <v>201</v>
      </c>
      <c r="AH10" s="8" t="s">
        <v>197</v>
      </c>
      <c r="AI10" s="8" t="s">
        <v>201</v>
      </c>
      <c r="AJ10" s="8" t="s">
        <v>202</v>
      </c>
      <c r="AK10" s="8">
        <v>29000</v>
      </c>
      <c r="AL10" s="8" t="s">
        <v>197</v>
      </c>
      <c r="AM10" s="6" t="s">
        <v>203</v>
      </c>
      <c r="AN10" s="6" t="s">
        <v>203</v>
      </c>
      <c r="AO10" s="6" t="s">
        <v>203</v>
      </c>
      <c r="AP10" s="14" t="s">
        <v>204</v>
      </c>
      <c r="AQ10" s="15" t="s">
        <v>229</v>
      </c>
      <c r="AR10" s="15" t="s">
        <v>206</v>
      </c>
      <c r="AS10" s="15" t="s">
        <v>230</v>
      </c>
      <c r="AT10" s="8" t="s">
        <v>238</v>
      </c>
      <c r="AU10" s="20" t="s">
        <v>209</v>
      </c>
      <c r="AV10" s="20" t="s">
        <v>209</v>
      </c>
      <c r="AW10" s="20" t="s">
        <v>210</v>
      </c>
      <c r="AX10" s="16">
        <f>7111796.93/1.16</f>
        <v>6130859.42241379</v>
      </c>
      <c r="AY10" s="16">
        <v>7111796.93</v>
      </c>
      <c r="AZ10" s="16">
        <f>7111796.93*0.4</f>
        <v>2844718.772</v>
      </c>
      <c r="BA10" s="16">
        <v>7111796.93</v>
      </c>
      <c r="BB10" s="8" t="s">
        <v>183</v>
      </c>
      <c r="BC10" s="6" t="s">
        <v>203</v>
      </c>
      <c r="BD10" s="14" t="s">
        <v>211</v>
      </c>
      <c r="BE10" s="15" t="s">
        <v>232</v>
      </c>
      <c r="BF10" s="20" t="s">
        <v>209</v>
      </c>
      <c r="BG10" s="20" t="s">
        <v>210</v>
      </c>
      <c r="BH10" s="8" t="s">
        <v>191</v>
      </c>
      <c r="BI10" s="8" t="s">
        <v>191</v>
      </c>
      <c r="BJ10" s="9">
        <v>2</v>
      </c>
      <c r="BK10" s="8" t="s">
        <v>213</v>
      </c>
      <c r="BL10" s="8" t="s">
        <v>214</v>
      </c>
      <c r="BM10" s="8" t="s">
        <v>203</v>
      </c>
      <c r="BN10" s="6" t="s">
        <v>203</v>
      </c>
      <c r="BO10" s="6" t="s">
        <v>203</v>
      </c>
      <c r="BP10" s="8" t="s">
        <v>191</v>
      </c>
      <c r="BQ10" s="8" t="s">
        <v>203</v>
      </c>
      <c r="BR10" s="8" t="s">
        <v>215</v>
      </c>
      <c r="BS10" s="8" t="s">
        <v>216</v>
      </c>
      <c r="BT10" s="9">
        <v>2</v>
      </c>
      <c r="BU10" s="6" t="s">
        <v>203</v>
      </c>
      <c r="BV10" s="17" t="s">
        <v>191</v>
      </c>
      <c r="BW10" s="17" t="s">
        <v>191</v>
      </c>
      <c r="BX10" s="17" t="s">
        <v>191</v>
      </c>
      <c r="BY10" s="17" t="s">
        <v>191</v>
      </c>
      <c r="BZ10" s="8" t="s">
        <v>206</v>
      </c>
      <c r="CA10" s="21" t="s">
        <v>217</v>
      </c>
      <c r="CB10" s="21" t="s">
        <v>217</v>
      </c>
      <c r="CC10" s="8" t="s">
        <v>218</v>
      </c>
    </row>
    <row r="11" ht="331.5" spans="1:81">
      <c r="A11" s="6">
        <v>2023</v>
      </c>
      <c r="B11" s="18" t="s">
        <v>179</v>
      </c>
      <c r="C11" s="18" t="s">
        <v>180</v>
      </c>
      <c r="D11" s="8" t="s">
        <v>181</v>
      </c>
      <c r="E11" s="8" t="s">
        <v>219</v>
      </c>
      <c r="F11" s="8" t="s">
        <v>183</v>
      </c>
      <c r="G11" s="9">
        <v>2</v>
      </c>
      <c r="H11" s="8" t="s">
        <v>220</v>
      </c>
      <c r="I11" s="10" t="s">
        <v>221</v>
      </c>
      <c r="J11" s="19" t="s">
        <v>186</v>
      </c>
      <c r="K11" s="8" t="s">
        <v>233</v>
      </c>
      <c r="L11" s="9">
        <v>2</v>
      </c>
      <c r="M11" s="20" t="s">
        <v>188</v>
      </c>
      <c r="N11" s="12">
        <v>2</v>
      </c>
      <c r="O11" s="12">
        <v>2</v>
      </c>
      <c r="P11" s="10" t="s">
        <v>223</v>
      </c>
      <c r="Q11" s="10" t="s">
        <v>224</v>
      </c>
      <c r="R11" s="8" t="s">
        <v>191</v>
      </c>
      <c r="S11" s="8" t="s">
        <v>239</v>
      </c>
      <c r="T11" s="8" t="s">
        <v>240</v>
      </c>
      <c r="U11" s="8" t="s">
        <v>241</v>
      </c>
      <c r="V11" s="8" t="s">
        <v>242</v>
      </c>
      <c r="W11" s="8" t="s">
        <v>243</v>
      </c>
      <c r="X11" s="8" t="s">
        <v>197</v>
      </c>
      <c r="Y11" s="8" t="s">
        <v>198</v>
      </c>
      <c r="Z11" s="8" t="s">
        <v>197</v>
      </c>
      <c r="AA11" s="8" t="s">
        <v>197</v>
      </c>
      <c r="AB11" s="8" t="s">
        <v>197</v>
      </c>
      <c r="AC11" s="13" t="s">
        <v>199</v>
      </c>
      <c r="AD11" s="8" t="s">
        <v>200</v>
      </c>
      <c r="AE11" s="8" t="s">
        <v>197</v>
      </c>
      <c r="AF11" s="8" t="s">
        <v>197</v>
      </c>
      <c r="AG11" s="8" t="s">
        <v>201</v>
      </c>
      <c r="AH11" s="8" t="s">
        <v>197</v>
      </c>
      <c r="AI11" s="8" t="s">
        <v>201</v>
      </c>
      <c r="AJ11" s="8" t="s">
        <v>202</v>
      </c>
      <c r="AK11" s="8">
        <v>29000</v>
      </c>
      <c r="AL11" s="8" t="s">
        <v>197</v>
      </c>
      <c r="AM11" s="6" t="s">
        <v>203</v>
      </c>
      <c r="AN11" s="6" t="s">
        <v>203</v>
      </c>
      <c r="AO11" s="6" t="s">
        <v>203</v>
      </c>
      <c r="AP11" s="14" t="s">
        <v>204</v>
      </c>
      <c r="AQ11" s="15" t="s">
        <v>229</v>
      </c>
      <c r="AR11" s="15" t="s">
        <v>206</v>
      </c>
      <c r="AS11" s="15" t="s">
        <v>230</v>
      </c>
      <c r="AT11" s="8" t="s">
        <v>244</v>
      </c>
      <c r="AU11" s="20" t="s">
        <v>209</v>
      </c>
      <c r="AV11" s="20" t="s">
        <v>209</v>
      </c>
      <c r="AW11" s="20" t="s">
        <v>210</v>
      </c>
      <c r="AX11" s="16">
        <f>3206920.89/1.16</f>
        <v>2764586.97413793</v>
      </c>
      <c r="AY11" s="16">
        <v>3206920.89</v>
      </c>
      <c r="AZ11" s="16">
        <f>3206920.89*0.4</f>
        <v>1282768.356</v>
      </c>
      <c r="BA11" s="16">
        <v>3206920.89</v>
      </c>
      <c r="BB11" s="8" t="s">
        <v>183</v>
      </c>
      <c r="BC11" s="6" t="s">
        <v>203</v>
      </c>
      <c r="BD11" s="14" t="s">
        <v>211</v>
      </c>
      <c r="BE11" s="15" t="s">
        <v>232</v>
      </c>
      <c r="BF11" s="20" t="s">
        <v>209</v>
      </c>
      <c r="BG11" s="20" t="s">
        <v>210</v>
      </c>
      <c r="BH11" s="8" t="s">
        <v>191</v>
      </c>
      <c r="BI11" s="8" t="s">
        <v>191</v>
      </c>
      <c r="BJ11" s="9">
        <v>2</v>
      </c>
      <c r="BK11" s="8" t="s">
        <v>213</v>
      </c>
      <c r="BL11" s="8" t="s">
        <v>214</v>
      </c>
      <c r="BM11" s="8" t="s">
        <v>203</v>
      </c>
      <c r="BN11" s="6" t="s">
        <v>203</v>
      </c>
      <c r="BO11" s="6" t="s">
        <v>203</v>
      </c>
      <c r="BP11" s="8" t="s">
        <v>191</v>
      </c>
      <c r="BQ11" s="8" t="s">
        <v>203</v>
      </c>
      <c r="BR11" s="8" t="s">
        <v>215</v>
      </c>
      <c r="BS11" s="8" t="s">
        <v>216</v>
      </c>
      <c r="BT11" s="9">
        <v>2</v>
      </c>
      <c r="BU11" s="6" t="s">
        <v>203</v>
      </c>
      <c r="BV11" s="17" t="s">
        <v>191</v>
      </c>
      <c r="BW11" s="17" t="s">
        <v>191</v>
      </c>
      <c r="BX11" s="17" t="s">
        <v>191</v>
      </c>
      <c r="BY11" s="17" t="s">
        <v>191</v>
      </c>
      <c r="BZ11" s="8" t="s">
        <v>206</v>
      </c>
      <c r="CA11" s="21" t="s">
        <v>217</v>
      </c>
      <c r="CB11" s="21" t="s">
        <v>217</v>
      </c>
      <c r="CC11" s="8" t="s">
        <v>218</v>
      </c>
    </row>
    <row r="12" ht="331.5" spans="1:81">
      <c r="A12" s="6">
        <v>2023</v>
      </c>
      <c r="B12" s="18" t="s">
        <v>179</v>
      </c>
      <c r="C12" s="18" t="s">
        <v>180</v>
      </c>
      <c r="D12" s="8" t="s">
        <v>181</v>
      </c>
      <c r="E12" s="8" t="s">
        <v>219</v>
      </c>
      <c r="F12" s="8" t="s">
        <v>183</v>
      </c>
      <c r="G12" s="9">
        <v>2</v>
      </c>
      <c r="H12" s="8" t="s">
        <v>220</v>
      </c>
      <c r="I12" s="10" t="s">
        <v>221</v>
      </c>
      <c r="J12" s="19" t="s">
        <v>186</v>
      </c>
      <c r="K12" s="8" t="s">
        <v>233</v>
      </c>
      <c r="L12" s="9">
        <v>2</v>
      </c>
      <c r="M12" s="20" t="s">
        <v>188</v>
      </c>
      <c r="N12" s="12">
        <v>2</v>
      </c>
      <c r="O12" s="12">
        <v>2</v>
      </c>
      <c r="P12" s="10" t="s">
        <v>223</v>
      </c>
      <c r="Q12" s="10" t="s">
        <v>224</v>
      </c>
      <c r="R12" s="8" t="s">
        <v>191</v>
      </c>
      <c r="S12" s="8" t="s">
        <v>245</v>
      </c>
      <c r="T12" s="8" t="s">
        <v>246</v>
      </c>
      <c r="U12" s="8" t="s">
        <v>247</v>
      </c>
      <c r="V12" s="8" t="s">
        <v>248</v>
      </c>
      <c r="W12" s="8" t="s">
        <v>243</v>
      </c>
      <c r="X12" s="8" t="s">
        <v>197</v>
      </c>
      <c r="Y12" s="8" t="s">
        <v>198</v>
      </c>
      <c r="Z12" s="8" t="s">
        <v>197</v>
      </c>
      <c r="AA12" s="8" t="s">
        <v>197</v>
      </c>
      <c r="AB12" s="8" t="s">
        <v>197</v>
      </c>
      <c r="AC12" s="13" t="s">
        <v>199</v>
      </c>
      <c r="AD12" s="8" t="s">
        <v>200</v>
      </c>
      <c r="AE12" s="8" t="s">
        <v>197</v>
      </c>
      <c r="AF12" s="8" t="s">
        <v>197</v>
      </c>
      <c r="AG12" s="8" t="s">
        <v>201</v>
      </c>
      <c r="AH12" s="8" t="s">
        <v>197</v>
      </c>
      <c r="AI12" s="8" t="s">
        <v>201</v>
      </c>
      <c r="AJ12" s="8" t="s">
        <v>202</v>
      </c>
      <c r="AK12" s="8">
        <v>29000</v>
      </c>
      <c r="AL12" s="8" t="s">
        <v>197</v>
      </c>
      <c r="AM12" s="6" t="s">
        <v>203</v>
      </c>
      <c r="AN12" s="6" t="s">
        <v>203</v>
      </c>
      <c r="AO12" s="6" t="s">
        <v>203</v>
      </c>
      <c r="AP12" s="14" t="s">
        <v>204</v>
      </c>
      <c r="AQ12" s="15" t="s">
        <v>229</v>
      </c>
      <c r="AR12" s="15" t="s">
        <v>206</v>
      </c>
      <c r="AS12" s="15" t="s">
        <v>230</v>
      </c>
      <c r="AT12" s="8" t="s">
        <v>249</v>
      </c>
      <c r="AU12" s="20" t="s">
        <v>209</v>
      </c>
      <c r="AV12" s="20" t="s">
        <v>209</v>
      </c>
      <c r="AW12" s="20" t="s">
        <v>210</v>
      </c>
      <c r="AX12" s="16">
        <f>3187.1/1.16</f>
        <v>2747.5</v>
      </c>
      <c r="AY12" s="16">
        <v>3187.1</v>
      </c>
      <c r="AZ12" s="16">
        <f>3187.1*0.4</f>
        <v>1274.84</v>
      </c>
      <c r="BA12" s="16">
        <v>3187.1</v>
      </c>
      <c r="BB12" s="8" t="s">
        <v>183</v>
      </c>
      <c r="BC12" s="6" t="s">
        <v>203</v>
      </c>
      <c r="BD12" s="14" t="s">
        <v>211</v>
      </c>
      <c r="BE12" s="15" t="s">
        <v>232</v>
      </c>
      <c r="BF12" s="20" t="s">
        <v>209</v>
      </c>
      <c r="BG12" s="20" t="s">
        <v>210</v>
      </c>
      <c r="BH12" s="8" t="s">
        <v>191</v>
      </c>
      <c r="BI12" s="8" t="s">
        <v>191</v>
      </c>
      <c r="BJ12" s="9">
        <v>2</v>
      </c>
      <c r="BK12" s="8" t="s">
        <v>213</v>
      </c>
      <c r="BL12" s="8" t="s">
        <v>214</v>
      </c>
      <c r="BM12" s="8" t="s">
        <v>203</v>
      </c>
      <c r="BN12" s="6" t="s">
        <v>203</v>
      </c>
      <c r="BO12" s="6" t="s">
        <v>203</v>
      </c>
      <c r="BP12" s="8" t="s">
        <v>191</v>
      </c>
      <c r="BQ12" s="8" t="s">
        <v>203</v>
      </c>
      <c r="BR12" s="8" t="s">
        <v>215</v>
      </c>
      <c r="BS12" s="8" t="s">
        <v>216</v>
      </c>
      <c r="BT12" s="9">
        <v>2</v>
      </c>
      <c r="BU12" s="6" t="s">
        <v>203</v>
      </c>
      <c r="BV12" s="17" t="s">
        <v>191</v>
      </c>
      <c r="BW12" s="17" t="s">
        <v>191</v>
      </c>
      <c r="BX12" s="17" t="s">
        <v>191</v>
      </c>
      <c r="BY12" s="17" t="s">
        <v>191</v>
      </c>
      <c r="BZ12" s="8" t="s">
        <v>206</v>
      </c>
      <c r="CA12" s="21" t="s">
        <v>217</v>
      </c>
      <c r="CB12" s="21" t="s">
        <v>217</v>
      </c>
      <c r="CC12" s="8" t="s">
        <v>218</v>
      </c>
    </row>
    <row r="13" ht="165.75" spans="1:81">
      <c r="A13" s="6">
        <v>2023</v>
      </c>
      <c r="B13" s="18" t="s">
        <v>179</v>
      </c>
      <c r="C13" s="18" t="s">
        <v>180</v>
      </c>
      <c r="D13" s="8" t="s">
        <v>181</v>
      </c>
      <c r="E13" s="8" t="s">
        <v>219</v>
      </c>
      <c r="F13" s="8" t="s">
        <v>183</v>
      </c>
      <c r="G13" s="9">
        <v>3</v>
      </c>
      <c r="H13" s="8" t="s">
        <v>250</v>
      </c>
      <c r="I13" s="10" t="s">
        <v>251</v>
      </c>
      <c r="J13" s="19" t="s">
        <v>252</v>
      </c>
      <c r="K13" s="8" t="s">
        <v>253</v>
      </c>
      <c r="L13" s="9">
        <v>3</v>
      </c>
      <c r="M13" s="20" t="s">
        <v>254</v>
      </c>
      <c r="N13" s="12">
        <v>3</v>
      </c>
      <c r="O13" s="12">
        <v>3</v>
      </c>
      <c r="P13" s="10" t="s">
        <v>255</v>
      </c>
      <c r="Q13" s="10" t="s">
        <v>256</v>
      </c>
      <c r="R13" s="8" t="s">
        <v>191</v>
      </c>
      <c r="S13" s="8" t="s">
        <v>257</v>
      </c>
      <c r="T13" s="8" t="s">
        <v>193</v>
      </c>
      <c r="U13" s="8" t="s">
        <v>258</v>
      </c>
      <c r="V13" s="8" t="s">
        <v>259</v>
      </c>
      <c r="W13" s="8" t="s">
        <v>243</v>
      </c>
      <c r="X13" s="8" t="s">
        <v>197</v>
      </c>
      <c r="Y13" s="8" t="s">
        <v>198</v>
      </c>
      <c r="Z13" s="8" t="s">
        <v>197</v>
      </c>
      <c r="AA13" s="8" t="s">
        <v>197</v>
      </c>
      <c r="AB13" s="8" t="s">
        <v>197</v>
      </c>
      <c r="AC13" s="13" t="s">
        <v>199</v>
      </c>
      <c r="AD13" s="8" t="s">
        <v>200</v>
      </c>
      <c r="AE13" s="8" t="s">
        <v>197</v>
      </c>
      <c r="AF13" s="8" t="s">
        <v>197</v>
      </c>
      <c r="AG13" s="8" t="s">
        <v>201</v>
      </c>
      <c r="AH13" s="8" t="s">
        <v>197</v>
      </c>
      <c r="AI13" s="8" t="s">
        <v>201</v>
      </c>
      <c r="AJ13" s="8" t="s">
        <v>202</v>
      </c>
      <c r="AK13" s="8">
        <v>29000</v>
      </c>
      <c r="AL13" s="8" t="s">
        <v>197</v>
      </c>
      <c r="AM13" s="6" t="s">
        <v>203</v>
      </c>
      <c r="AN13" s="6" t="s">
        <v>203</v>
      </c>
      <c r="AO13" s="6" t="s">
        <v>203</v>
      </c>
      <c r="AP13" s="14" t="s">
        <v>204</v>
      </c>
      <c r="AQ13" s="15" t="s">
        <v>230</v>
      </c>
      <c r="AR13" s="15" t="s">
        <v>260</v>
      </c>
      <c r="AS13" s="15" t="s">
        <v>230</v>
      </c>
      <c r="AT13" s="8" t="s">
        <v>261</v>
      </c>
      <c r="AU13" s="20" t="s">
        <v>262</v>
      </c>
      <c r="AV13" s="20" t="s">
        <v>262</v>
      </c>
      <c r="AW13" s="20" t="s">
        <v>210</v>
      </c>
      <c r="AX13" s="16">
        <f>7735576/1.16</f>
        <v>6668600</v>
      </c>
      <c r="AY13" s="16">
        <v>7735576</v>
      </c>
      <c r="AZ13" s="16">
        <f>7735576*0.4</f>
        <v>3094230.4</v>
      </c>
      <c r="BA13" s="16">
        <v>7735576</v>
      </c>
      <c r="BB13" s="8" t="s">
        <v>183</v>
      </c>
      <c r="BC13" s="6" t="s">
        <v>203</v>
      </c>
      <c r="BD13" s="14" t="s">
        <v>211</v>
      </c>
      <c r="BE13" s="15" t="s">
        <v>263</v>
      </c>
      <c r="BF13" s="20" t="s">
        <v>262</v>
      </c>
      <c r="BG13" s="20" t="s">
        <v>210</v>
      </c>
      <c r="BH13" s="8" t="s">
        <v>191</v>
      </c>
      <c r="BI13" s="8" t="s">
        <v>191</v>
      </c>
      <c r="BJ13" s="9">
        <v>3</v>
      </c>
      <c r="BK13" s="8" t="s">
        <v>213</v>
      </c>
      <c r="BL13" s="8" t="s">
        <v>214</v>
      </c>
      <c r="BM13" s="8" t="s">
        <v>203</v>
      </c>
      <c r="BN13" s="6" t="s">
        <v>203</v>
      </c>
      <c r="BO13" s="6" t="s">
        <v>203</v>
      </c>
      <c r="BP13" s="8" t="s">
        <v>191</v>
      </c>
      <c r="BQ13" s="8" t="s">
        <v>203</v>
      </c>
      <c r="BR13" s="8" t="s">
        <v>215</v>
      </c>
      <c r="BS13" s="8" t="s">
        <v>216</v>
      </c>
      <c r="BT13" s="9">
        <v>3</v>
      </c>
      <c r="BU13" s="6" t="s">
        <v>203</v>
      </c>
      <c r="BV13" s="17" t="s">
        <v>191</v>
      </c>
      <c r="BW13" s="17" t="s">
        <v>191</v>
      </c>
      <c r="BX13" s="17" t="s">
        <v>191</v>
      </c>
      <c r="BY13" s="17" t="s">
        <v>191</v>
      </c>
      <c r="BZ13" s="8" t="s">
        <v>206</v>
      </c>
      <c r="CA13" s="21" t="s">
        <v>264</v>
      </c>
      <c r="CB13" s="21" t="s">
        <v>264</v>
      </c>
      <c r="CC13" s="8" t="s">
        <v>265</v>
      </c>
    </row>
    <row r="14" ht="89.25" spans="1:81">
      <c r="A14" s="6">
        <v>2023</v>
      </c>
      <c r="B14" s="18" t="s">
        <v>179</v>
      </c>
      <c r="C14" s="18" t="s">
        <v>180</v>
      </c>
      <c r="D14" s="8" t="s">
        <v>181</v>
      </c>
      <c r="E14" s="8" t="s">
        <v>219</v>
      </c>
      <c r="F14" s="8" t="s">
        <v>183</v>
      </c>
      <c r="G14" s="9">
        <v>4</v>
      </c>
      <c r="H14" s="8" t="s">
        <v>266</v>
      </c>
      <c r="I14" s="10" t="s">
        <v>267</v>
      </c>
      <c r="J14" s="19" t="s">
        <v>252</v>
      </c>
      <c r="K14" s="8" t="s">
        <v>268</v>
      </c>
      <c r="L14" s="9">
        <v>4</v>
      </c>
      <c r="M14" s="20" t="s">
        <v>254</v>
      </c>
      <c r="N14" s="12">
        <v>4</v>
      </c>
      <c r="O14" s="12">
        <v>4</v>
      </c>
      <c r="P14" s="10" t="s">
        <v>269</v>
      </c>
      <c r="Q14" s="10" t="s">
        <v>270</v>
      </c>
      <c r="R14" s="8" t="s">
        <v>191</v>
      </c>
      <c r="S14" s="8" t="s">
        <v>271</v>
      </c>
      <c r="T14" s="8" t="s">
        <v>193</v>
      </c>
      <c r="U14" s="8" t="s">
        <v>193</v>
      </c>
      <c r="V14" s="8" t="s">
        <v>272</v>
      </c>
      <c r="W14" s="8" t="s">
        <v>243</v>
      </c>
      <c r="X14" s="8" t="s">
        <v>197</v>
      </c>
      <c r="Y14" s="8" t="s">
        <v>198</v>
      </c>
      <c r="Z14" s="8" t="s">
        <v>197</v>
      </c>
      <c r="AA14" s="8" t="s">
        <v>197</v>
      </c>
      <c r="AB14" s="8" t="s">
        <v>197</v>
      </c>
      <c r="AC14" s="13" t="s">
        <v>199</v>
      </c>
      <c r="AD14" s="8" t="s">
        <v>200</v>
      </c>
      <c r="AE14" s="8" t="s">
        <v>197</v>
      </c>
      <c r="AF14" s="8" t="s">
        <v>197</v>
      </c>
      <c r="AG14" s="8" t="s">
        <v>201</v>
      </c>
      <c r="AH14" s="8" t="s">
        <v>197</v>
      </c>
      <c r="AI14" s="8" t="s">
        <v>201</v>
      </c>
      <c r="AJ14" s="8" t="s">
        <v>202</v>
      </c>
      <c r="AK14" s="8">
        <v>29000</v>
      </c>
      <c r="AL14" s="8" t="s">
        <v>197</v>
      </c>
      <c r="AM14" s="6" t="s">
        <v>203</v>
      </c>
      <c r="AN14" s="6" t="s">
        <v>203</v>
      </c>
      <c r="AO14" s="6" t="s">
        <v>203</v>
      </c>
      <c r="AP14" s="14" t="s">
        <v>204</v>
      </c>
      <c r="AQ14" s="15" t="s">
        <v>205</v>
      </c>
      <c r="AR14" s="15" t="s">
        <v>260</v>
      </c>
      <c r="AS14" s="15" t="s">
        <v>205</v>
      </c>
      <c r="AT14" s="8" t="s">
        <v>273</v>
      </c>
      <c r="AU14" s="20" t="s">
        <v>262</v>
      </c>
      <c r="AV14" s="20" t="s">
        <v>262</v>
      </c>
      <c r="AW14" s="20" t="s">
        <v>210</v>
      </c>
      <c r="AX14" s="16">
        <f>842335.16/1.16</f>
        <v>726151</v>
      </c>
      <c r="AY14" s="16">
        <v>842335.16</v>
      </c>
      <c r="AZ14" s="16">
        <f>842335.16*0.4</f>
        <v>336934.064</v>
      </c>
      <c r="BA14" s="16">
        <v>842335.16</v>
      </c>
      <c r="BB14" s="8" t="s">
        <v>183</v>
      </c>
      <c r="BC14" s="6" t="s">
        <v>203</v>
      </c>
      <c r="BD14" s="14" t="s">
        <v>211</v>
      </c>
      <c r="BE14" s="8" t="s">
        <v>274</v>
      </c>
      <c r="BF14" s="20" t="s">
        <v>262</v>
      </c>
      <c r="BG14" s="20" t="s">
        <v>210</v>
      </c>
      <c r="BH14" s="8" t="s">
        <v>191</v>
      </c>
      <c r="BI14" s="8" t="s">
        <v>191</v>
      </c>
      <c r="BJ14" s="9">
        <v>4</v>
      </c>
      <c r="BK14" s="8" t="s">
        <v>213</v>
      </c>
      <c r="BL14" s="8" t="s">
        <v>214</v>
      </c>
      <c r="BM14" s="8" t="s">
        <v>203</v>
      </c>
      <c r="BN14" s="6" t="s">
        <v>203</v>
      </c>
      <c r="BO14" s="6" t="s">
        <v>203</v>
      </c>
      <c r="BP14" s="8" t="s">
        <v>191</v>
      </c>
      <c r="BQ14" s="8" t="s">
        <v>203</v>
      </c>
      <c r="BR14" s="8" t="s">
        <v>215</v>
      </c>
      <c r="BS14" s="8" t="s">
        <v>216</v>
      </c>
      <c r="BT14" s="9">
        <v>4</v>
      </c>
      <c r="BU14" s="6" t="s">
        <v>203</v>
      </c>
      <c r="BV14" s="17" t="s">
        <v>191</v>
      </c>
      <c r="BW14" s="17" t="s">
        <v>191</v>
      </c>
      <c r="BX14" s="17" t="s">
        <v>191</v>
      </c>
      <c r="BY14" s="17" t="s">
        <v>191</v>
      </c>
      <c r="BZ14" s="8" t="s">
        <v>206</v>
      </c>
      <c r="CA14" s="21" t="s">
        <v>264</v>
      </c>
      <c r="CB14" s="21" t="s">
        <v>264</v>
      </c>
      <c r="CC14" s="8" t="s">
        <v>265</v>
      </c>
    </row>
    <row r="15" ht="89.25" spans="1:81">
      <c r="A15" s="6">
        <v>2023</v>
      </c>
      <c r="B15" s="18" t="s">
        <v>179</v>
      </c>
      <c r="C15" s="18" t="s">
        <v>180</v>
      </c>
      <c r="D15" s="8" t="s">
        <v>181</v>
      </c>
      <c r="E15" s="8" t="s">
        <v>219</v>
      </c>
      <c r="F15" s="8" t="s">
        <v>183</v>
      </c>
      <c r="G15" s="9">
        <v>4</v>
      </c>
      <c r="H15" s="8" t="s">
        <v>266</v>
      </c>
      <c r="I15" s="10" t="s">
        <v>267</v>
      </c>
      <c r="J15" s="19" t="s">
        <v>252</v>
      </c>
      <c r="K15" s="8" t="s">
        <v>268</v>
      </c>
      <c r="L15" s="9">
        <v>4</v>
      </c>
      <c r="M15" s="20" t="s">
        <v>254</v>
      </c>
      <c r="N15" s="12">
        <v>4</v>
      </c>
      <c r="O15" s="12">
        <v>4</v>
      </c>
      <c r="P15" s="10" t="s">
        <v>269</v>
      </c>
      <c r="Q15" s="10" t="s">
        <v>270</v>
      </c>
      <c r="R15" s="8" t="s">
        <v>191</v>
      </c>
      <c r="S15" s="8" t="s">
        <v>275</v>
      </c>
      <c r="T15" s="8" t="s">
        <v>276</v>
      </c>
      <c r="U15" s="8" t="s">
        <v>277</v>
      </c>
      <c r="V15" s="8" t="s">
        <v>278</v>
      </c>
      <c r="W15" s="8" t="s">
        <v>196</v>
      </c>
      <c r="X15" s="8" t="s">
        <v>197</v>
      </c>
      <c r="Y15" s="8" t="s">
        <v>198</v>
      </c>
      <c r="Z15" s="8" t="s">
        <v>197</v>
      </c>
      <c r="AA15" s="8" t="s">
        <v>197</v>
      </c>
      <c r="AB15" s="8" t="s">
        <v>197</v>
      </c>
      <c r="AC15" s="13" t="s">
        <v>199</v>
      </c>
      <c r="AD15" s="8" t="s">
        <v>200</v>
      </c>
      <c r="AE15" s="8" t="s">
        <v>197</v>
      </c>
      <c r="AF15" s="8" t="s">
        <v>197</v>
      </c>
      <c r="AG15" s="8" t="s">
        <v>201</v>
      </c>
      <c r="AH15" s="8" t="s">
        <v>197</v>
      </c>
      <c r="AI15" s="8" t="s">
        <v>201</v>
      </c>
      <c r="AJ15" s="8" t="s">
        <v>202</v>
      </c>
      <c r="AK15" s="8">
        <v>29000</v>
      </c>
      <c r="AL15" s="8" t="s">
        <v>197</v>
      </c>
      <c r="AM15" s="6" t="s">
        <v>203</v>
      </c>
      <c r="AN15" s="6" t="s">
        <v>203</v>
      </c>
      <c r="AO15" s="6" t="s">
        <v>203</v>
      </c>
      <c r="AP15" s="14" t="s">
        <v>204</v>
      </c>
      <c r="AQ15" s="15" t="s">
        <v>205</v>
      </c>
      <c r="AR15" s="15" t="s">
        <v>260</v>
      </c>
      <c r="AS15" s="15" t="s">
        <v>205</v>
      </c>
      <c r="AT15" s="8" t="s">
        <v>279</v>
      </c>
      <c r="AU15" s="20" t="s">
        <v>262</v>
      </c>
      <c r="AV15" s="20" t="s">
        <v>262</v>
      </c>
      <c r="AW15" s="20" t="s">
        <v>210</v>
      </c>
      <c r="AX15" s="16">
        <f>1740452.4/1.16</f>
        <v>1500390</v>
      </c>
      <c r="AY15" s="16">
        <v>1740452.4</v>
      </c>
      <c r="AZ15" s="16">
        <f>1740452.4*0.4</f>
        <v>696180.96</v>
      </c>
      <c r="BA15" s="16">
        <v>1740452.4</v>
      </c>
      <c r="BB15" s="8" t="s">
        <v>183</v>
      </c>
      <c r="BC15" s="6" t="s">
        <v>203</v>
      </c>
      <c r="BD15" s="14" t="s">
        <v>211</v>
      </c>
      <c r="BE15" s="8" t="s">
        <v>274</v>
      </c>
      <c r="BF15" s="20" t="s">
        <v>262</v>
      </c>
      <c r="BG15" s="20" t="s">
        <v>210</v>
      </c>
      <c r="BH15" s="8" t="s">
        <v>191</v>
      </c>
      <c r="BI15" s="8" t="s">
        <v>191</v>
      </c>
      <c r="BJ15" s="9">
        <v>4</v>
      </c>
      <c r="BK15" s="8" t="s">
        <v>213</v>
      </c>
      <c r="BL15" s="8" t="s">
        <v>214</v>
      </c>
      <c r="BM15" s="8" t="s">
        <v>203</v>
      </c>
      <c r="BN15" s="6" t="s">
        <v>203</v>
      </c>
      <c r="BO15" s="6" t="s">
        <v>203</v>
      </c>
      <c r="BP15" s="8" t="s">
        <v>191</v>
      </c>
      <c r="BQ15" s="8" t="s">
        <v>203</v>
      </c>
      <c r="BR15" s="8" t="s">
        <v>215</v>
      </c>
      <c r="BS15" s="8" t="s">
        <v>216</v>
      </c>
      <c r="BT15" s="9">
        <v>4</v>
      </c>
      <c r="BU15" s="6" t="s">
        <v>203</v>
      </c>
      <c r="BV15" s="17" t="s">
        <v>191</v>
      </c>
      <c r="BW15" s="17" t="s">
        <v>191</v>
      </c>
      <c r="BX15" s="17" t="s">
        <v>191</v>
      </c>
      <c r="BY15" s="17" t="s">
        <v>191</v>
      </c>
      <c r="BZ15" s="8" t="s">
        <v>206</v>
      </c>
      <c r="CA15" s="21" t="s">
        <v>264</v>
      </c>
      <c r="CB15" s="21" t="s">
        <v>264</v>
      </c>
      <c r="CC15" s="8" t="s">
        <v>265</v>
      </c>
    </row>
    <row r="16" ht="140.25" spans="1:81">
      <c r="A16" s="6">
        <v>2023</v>
      </c>
      <c r="B16" s="18" t="s">
        <v>179</v>
      </c>
      <c r="C16" s="18" t="s">
        <v>180</v>
      </c>
      <c r="D16" s="8" t="s">
        <v>181</v>
      </c>
      <c r="E16" s="8" t="s">
        <v>219</v>
      </c>
      <c r="F16" s="8" t="s">
        <v>183</v>
      </c>
      <c r="G16" s="9">
        <v>5</v>
      </c>
      <c r="H16" s="8" t="s">
        <v>280</v>
      </c>
      <c r="I16" s="10" t="s">
        <v>281</v>
      </c>
      <c r="J16" s="19" t="s">
        <v>282</v>
      </c>
      <c r="K16" s="8" t="s">
        <v>283</v>
      </c>
      <c r="L16" s="9">
        <v>5</v>
      </c>
      <c r="M16" s="20" t="s">
        <v>284</v>
      </c>
      <c r="N16" s="12">
        <v>5</v>
      </c>
      <c r="O16" s="12">
        <v>5</v>
      </c>
      <c r="P16" s="10" t="s">
        <v>285</v>
      </c>
      <c r="Q16" s="10" t="s">
        <v>286</v>
      </c>
      <c r="R16" s="8" t="s">
        <v>191</v>
      </c>
      <c r="S16" s="8" t="s">
        <v>287</v>
      </c>
      <c r="T16" s="8" t="s">
        <v>288</v>
      </c>
      <c r="U16" s="8" t="s">
        <v>193</v>
      </c>
      <c r="V16" s="8" t="s">
        <v>289</v>
      </c>
      <c r="W16" s="8" t="s">
        <v>243</v>
      </c>
      <c r="X16" s="8" t="s">
        <v>197</v>
      </c>
      <c r="Y16" s="8" t="s">
        <v>198</v>
      </c>
      <c r="Z16" s="8" t="s">
        <v>197</v>
      </c>
      <c r="AA16" s="8" t="s">
        <v>197</v>
      </c>
      <c r="AB16" s="8" t="s">
        <v>197</v>
      </c>
      <c r="AC16" s="13" t="s">
        <v>199</v>
      </c>
      <c r="AD16" s="8" t="s">
        <v>200</v>
      </c>
      <c r="AE16" s="8" t="s">
        <v>197</v>
      </c>
      <c r="AF16" s="8" t="s">
        <v>197</v>
      </c>
      <c r="AG16" s="8" t="s">
        <v>201</v>
      </c>
      <c r="AH16" s="8" t="s">
        <v>197</v>
      </c>
      <c r="AI16" s="8" t="s">
        <v>201</v>
      </c>
      <c r="AJ16" s="8" t="s">
        <v>202</v>
      </c>
      <c r="AK16" s="8">
        <v>29000</v>
      </c>
      <c r="AL16" s="8" t="s">
        <v>197</v>
      </c>
      <c r="AM16" s="6" t="s">
        <v>203</v>
      </c>
      <c r="AN16" s="6" t="s">
        <v>203</v>
      </c>
      <c r="AO16" s="6" t="s">
        <v>203</v>
      </c>
      <c r="AP16" s="14" t="s">
        <v>204</v>
      </c>
      <c r="AQ16" s="15" t="s">
        <v>290</v>
      </c>
      <c r="AR16" s="15" t="s">
        <v>260</v>
      </c>
      <c r="AS16" s="15" t="s">
        <v>290</v>
      </c>
      <c r="AT16" s="8" t="s">
        <v>291</v>
      </c>
      <c r="AU16" s="20" t="s">
        <v>292</v>
      </c>
      <c r="AV16" s="20" t="s">
        <v>292</v>
      </c>
      <c r="AW16" s="20" t="s">
        <v>210</v>
      </c>
      <c r="AX16" s="16">
        <f>5609660.77/1.16</f>
        <v>4835914.45689655</v>
      </c>
      <c r="AY16" s="16">
        <v>5609660.77</v>
      </c>
      <c r="AZ16" s="16">
        <f>5609660.77*0.4</f>
        <v>2243864.308</v>
      </c>
      <c r="BA16" s="16">
        <v>5609660.77</v>
      </c>
      <c r="BB16" s="8" t="s">
        <v>183</v>
      </c>
      <c r="BC16" s="6" t="s">
        <v>203</v>
      </c>
      <c r="BD16" s="14" t="s">
        <v>211</v>
      </c>
      <c r="BE16" s="8" t="s">
        <v>283</v>
      </c>
      <c r="BF16" s="20" t="s">
        <v>292</v>
      </c>
      <c r="BG16" s="20" t="s">
        <v>210</v>
      </c>
      <c r="BH16" s="8" t="s">
        <v>191</v>
      </c>
      <c r="BI16" s="8" t="s">
        <v>191</v>
      </c>
      <c r="BJ16" s="9">
        <v>5</v>
      </c>
      <c r="BK16" s="8" t="s">
        <v>213</v>
      </c>
      <c r="BL16" s="8" t="s">
        <v>214</v>
      </c>
      <c r="BM16" s="8" t="s">
        <v>203</v>
      </c>
      <c r="BN16" s="6" t="s">
        <v>203</v>
      </c>
      <c r="BO16" s="6" t="s">
        <v>203</v>
      </c>
      <c r="BP16" s="8" t="s">
        <v>191</v>
      </c>
      <c r="BQ16" s="8" t="s">
        <v>203</v>
      </c>
      <c r="BR16" s="8" t="s">
        <v>215</v>
      </c>
      <c r="BS16" s="8" t="s">
        <v>216</v>
      </c>
      <c r="BT16" s="9">
        <v>5</v>
      </c>
      <c r="BU16" s="6" t="s">
        <v>203</v>
      </c>
      <c r="BV16" s="17" t="s">
        <v>191</v>
      </c>
      <c r="BW16" s="17" t="s">
        <v>191</v>
      </c>
      <c r="BX16" s="17" t="s">
        <v>191</v>
      </c>
      <c r="BY16" s="17" t="s">
        <v>191</v>
      </c>
      <c r="BZ16" s="8" t="s">
        <v>206</v>
      </c>
      <c r="CA16" s="21" t="s">
        <v>264</v>
      </c>
      <c r="CB16" s="21" t="s">
        <v>264</v>
      </c>
      <c r="CC16" s="8" t="s">
        <v>265</v>
      </c>
    </row>
    <row r="17" ht="127.5" spans="1:81">
      <c r="A17" s="6">
        <v>2023</v>
      </c>
      <c r="B17" s="18" t="s">
        <v>179</v>
      </c>
      <c r="C17" s="18" t="s">
        <v>180</v>
      </c>
      <c r="D17" s="8" t="s">
        <v>181</v>
      </c>
      <c r="E17" s="8" t="s">
        <v>219</v>
      </c>
      <c r="F17" s="8" t="s">
        <v>183</v>
      </c>
      <c r="G17" s="9">
        <v>6</v>
      </c>
      <c r="H17" s="8" t="s">
        <v>293</v>
      </c>
      <c r="I17" s="10" t="s">
        <v>294</v>
      </c>
      <c r="J17" s="19" t="s">
        <v>282</v>
      </c>
      <c r="K17" s="8" t="s">
        <v>295</v>
      </c>
      <c r="L17" s="9">
        <v>6</v>
      </c>
      <c r="M17" s="20" t="s">
        <v>284</v>
      </c>
      <c r="N17" s="12">
        <v>6</v>
      </c>
      <c r="O17" s="12">
        <v>6</v>
      </c>
      <c r="P17" s="10" t="s">
        <v>296</v>
      </c>
      <c r="Q17" s="10" t="s">
        <v>297</v>
      </c>
      <c r="R17" s="8" t="s">
        <v>191</v>
      </c>
      <c r="S17" s="8" t="s">
        <v>298</v>
      </c>
      <c r="T17" s="8" t="s">
        <v>236</v>
      </c>
      <c r="U17" s="8" t="s">
        <v>299</v>
      </c>
      <c r="V17" s="8" t="s">
        <v>300</v>
      </c>
      <c r="W17" s="8" t="s">
        <v>243</v>
      </c>
      <c r="X17" s="8" t="s">
        <v>197</v>
      </c>
      <c r="Y17" s="8" t="s">
        <v>198</v>
      </c>
      <c r="Z17" s="8" t="s">
        <v>197</v>
      </c>
      <c r="AA17" s="8" t="s">
        <v>197</v>
      </c>
      <c r="AB17" s="8" t="s">
        <v>197</v>
      </c>
      <c r="AC17" s="13" t="s">
        <v>199</v>
      </c>
      <c r="AD17" s="8" t="s">
        <v>200</v>
      </c>
      <c r="AE17" s="8" t="s">
        <v>197</v>
      </c>
      <c r="AF17" s="8" t="s">
        <v>197</v>
      </c>
      <c r="AG17" s="8" t="s">
        <v>201</v>
      </c>
      <c r="AH17" s="8" t="s">
        <v>197</v>
      </c>
      <c r="AI17" s="8" t="s">
        <v>201</v>
      </c>
      <c r="AJ17" s="8" t="s">
        <v>202</v>
      </c>
      <c r="AK17" s="8">
        <v>29000</v>
      </c>
      <c r="AL17" s="8" t="s">
        <v>197</v>
      </c>
      <c r="AM17" s="6" t="s">
        <v>203</v>
      </c>
      <c r="AN17" s="6" t="s">
        <v>203</v>
      </c>
      <c r="AO17" s="6" t="s">
        <v>203</v>
      </c>
      <c r="AP17" s="14" t="s">
        <v>204</v>
      </c>
      <c r="AQ17" s="15" t="s">
        <v>301</v>
      </c>
      <c r="AR17" s="15" t="s">
        <v>260</v>
      </c>
      <c r="AS17" s="15" t="s">
        <v>301</v>
      </c>
      <c r="AT17" s="8" t="s">
        <v>302</v>
      </c>
      <c r="AU17" s="20" t="s">
        <v>292</v>
      </c>
      <c r="AV17" s="20" t="s">
        <v>292</v>
      </c>
      <c r="AW17" s="20" t="s">
        <v>210</v>
      </c>
      <c r="AX17" s="16">
        <f>480689.98/1.16</f>
        <v>414387.913793103</v>
      </c>
      <c r="AY17" s="16">
        <v>480689.98</v>
      </c>
      <c r="AZ17" s="16">
        <f>480689.98*0.4</f>
        <v>192275.992</v>
      </c>
      <c r="BA17" s="16">
        <v>480689.98</v>
      </c>
      <c r="BB17" s="8" t="s">
        <v>183</v>
      </c>
      <c r="BC17" s="6" t="s">
        <v>203</v>
      </c>
      <c r="BD17" s="14" t="s">
        <v>211</v>
      </c>
      <c r="BE17" s="8" t="s">
        <v>295</v>
      </c>
      <c r="BF17" s="20" t="s">
        <v>292</v>
      </c>
      <c r="BG17" s="20" t="s">
        <v>210</v>
      </c>
      <c r="BH17" s="8" t="s">
        <v>191</v>
      </c>
      <c r="BI17" s="8" t="s">
        <v>191</v>
      </c>
      <c r="BJ17" s="9">
        <v>6</v>
      </c>
      <c r="BK17" s="8" t="s">
        <v>213</v>
      </c>
      <c r="BL17" s="8" t="s">
        <v>214</v>
      </c>
      <c r="BM17" s="8" t="s">
        <v>203</v>
      </c>
      <c r="BN17" s="6" t="s">
        <v>203</v>
      </c>
      <c r="BO17" s="6" t="s">
        <v>203</v>
      </c>
      <c r="BP17" s="8" t="s">
        <v>191</v>
      </c>
      <c r="BQ17" s="8" t="s">
        <v>203</v>
      </c>
      <c r="BR17" s="8" t="s">
        <v>215</v>
      </c>
      <c r="BS17" s="8" t="s">
        <v>216</v>
      </c>
      <c r="BT17" s="9">
        <v>6</v>
      </c>
      <c r="BU17" s="6" t="s">
        <v>203</v>
      </c>
      <c r="BV17" s="17" t="s">
        <v>191</v>
      </c>
      <c r="BW17" s="17" t="s">
        <v>191</v>
      </c>
      <c r="BX17" s="17" t="s">
        <v>191</v>
      </c>
      <c r="BY17" s="17" t="s">
        <v>191</v>
      </c>
      <c r="BZ17" s="8" t="s">
        <v>206</v>
      </c>
      <c r="CA17" s="21" t="s">
        <v>264</v>
      </c>
      <c r="CB17" s="21" t="s">
        <v>264</v>
      </c>
      <c r="CC17" s="8" t="s">
        <v>265</v>
      </c>
    </row>
    <row r="18" ht="127.5" spans="1:81">
      <c r="A18" s="6">
        <v>2023</v>
      </c>
      <c r="B18" s="18" t="s">
        <v>179</v>
      </c>
      <c r="C18" s="18" t="s">
        <v>180</v>
      </c>
      <c r="D18" s="8" t="s">
        <v>181</v>
      </c>
      <c r="E18" s="8" t="s">
        <v>219</v>
      </c>
      <c r="F18" s="8" t="s">
        <v>183</v>
      </c>
      <c r="G18" s="9">
        <v>6</v>
      </c>
      <c r="H18" s="8" t="s">
        <v>293</v>
      </c>
      <c r="I18" s="10" t="s">
        <v>294</v>
      </c>
      <c r="J18" s="19" t="s">
        <v>282</v>
      </c>
      <c r="K18" s="8" t="s">
        <v>295</v>
      </c>
      <c r="L18" s="9">
        <v>6</v>
      </c>
      <c r="M18" s="20" t="s">
        <v>284</v>
      </c>
      <c r="N18" s="12">
        <v>6</v>
      </c>
      <c r="O18" s="12">
        <v>6</v>
      </c>
      <c r="P18" s="10" t="s">
        <v>296</v>
      </c>
      <c r="Q18" s="10" t="s">
        <v>297</v>
      </c>
      <c r="R18" s="8" t="s">
        <v>191</v>
      </c>
      <c r="S18" s="8" t="s">
        <v>303</v>
      </c>
      <c r="T18" s="8" t="s">
        <v>304</v>
      </c>
      <c r="U18" s="8" t="s">
        <v>305</v>
      </c>
      <c r="V18" s="8" t="s">
        <v>306</v>
      </c>
      <c r="W18" s="8" t="s">
        <v>243</v>
      </c>
      <c r="X18" s="8" t="s">
        <v>197</v>
      </c>
      <c r="Y18" s="8" t="s">
        <v>198</v>
      </c>
      <c r="Z18" s="8" t="s">
        <v>197</v>
      </c>
      <c r="AA18" s="8" t="s">
        <v>197</v>
      </c>
      <c r="AB18" s="8" t="s">
        <v>197</v>
      </c>
      <c r="AC18" s="13" t="s">
        <v>199</v>
      </c>
      <c r="AD18" s="8" t="s">
        <v>200</v>
      </c>
      <c r="AE18" s="8" t="s">
        <v>197</v>
      </c>
      <c r="AF18" s="8" t="s">
        <v>197</v>
      </c>
      <c r="AG18" s="8" t="s">
        <v>201</v>
      </c>
      <c r="AH18" s="8" t="s">
        <v>197</v>
      </c>
      <c r="AI18" s="8" t="s">
        <v>201</v>
      </c>
      <c r="AJ18" s="8" t="s">
        <v>202</v>
      </c>
      <c r="AK18" s="8">
        <v>29000</v>
      </c>
      <c r="AL18" s="8" t="s">
        <v>197</v>
      </c>
      <c r="AM18" s="6" t="s">
        <v>203</v>
      </c>
      <c r="AN18" s="6" t="s">
        <v>203</v>
      </c>
      <c r="AO18" s="6" t="s">
        <v>203</v>
      </c>
      <c r="AP18" s="14" t="s">
        <v>204</v>
      </c>
      <c r="AQ18" s="15" t="s">
        <v>301</v>
      </c>
      <c r="AR18" s="15" t="s">
        <v>260</v>
      </c>
      <c r="AS18" s="15" t="s">
        <v>301</v>
      </c>
      <c r="AT18" s="8" t="s">
        <v>307</v>
      </c>
      <c r="AU18" s="20" t="s">
        <v>292</v>
      </c>
      <c r="AV18" s="20" t="s">
        <v>292</v>
      </c>
      <c r="AW18" s="20" t="s">
        <v>210</v>
      </c>
      <c r="AX18" s="16">
        <f>3043190.4</f>
        <v>3043190.4</v>
      </c>
      <c r="AY18" s="16">
        <v>3043190.4</v>
      </c>
      <c r="AZ18" s="16">
        <f>3043190.4*0.4</f>
        <v>1217276.16</v>
      </c>
      <c r="BA18" s="16">
        <v>3043190.4</v>
      </c>
      <c r="BB18" s="8" t="s">
        <v>183</v>
      </c>
      <c r="BC18" s="6" t="s">
        <v>203</v>
      </c>
      <c r="BD18" s="14" t="s">
        <v>211</v>
      </c>
      <c r="BE18" s="8" t="s">
        <v>295</v>
      </c>
      <c r="BF18" s="20" t="s">
        <v>292</v>
      </c>
      <c r="BG18" s="20" t="s">
        <v>210</v>
      </c>
      <c r="BH18" s="8" t="s">
        <v>191</v>
      </c>
      <c r="BI18" s="8" t="s">
        <v>191</v>
      </c>
      <c r="BJ18" s="9">
        <v>6</v>
      </c>
      <c r="BK18" s="8" t="s">
        <v>213</v>
      </c>
      <c r="BL18" s="8" t="s">
        <v>214</v>
      </c>
      <c r="BM18" s="8" t="s">
        <v>203</v>
      </c>
      <c r="BN18" s="6" t="s">
        <v>203</v>
      </c>
      <c r="BO18" s="6" t="s">
        <v>203</v>
      </c>
      <c r="BP18" s="8" t="s">
        <v>191</v>
      </c>
      <c r="BQ18" s="8" t="s">
        <v>203</v>
      </c>
      <c r="BR18" s="8" t="s">
        <v>215</v>
      </c>
      <c r="BS18" s="8" t="s">
        <v>216</v>
      </c>
      <c r="BT18" s="9">
        <v>6</v>
      </c>
      <c r="BU18" s="6" t="s">
        <v>203</v>
      </c>
      <c r="BV18" s="17" t="s">
        <v>191</v>
      </c>
      <c r="BW18" s="17" t="s">
        <v>191</v>
      </c>
      <c r="BX18" s="17" t="s">
        <v>191</v>
      </c>
      <c r="BY18" s="17" t="s">
        <v>191</v>
      </c>
      <c r="BZ18" s="8" t="s">
        <v>206</v>
      </c>
      <c r="CA18" s="21" t="s">
        <v>264</v>
      </c>
      <c r="CB18" s="21" t="s">
        <v>264</v>
      </c>
      <c r="CC18" s="8" t="s">
        <v>265</v>
      </c>
    </row>
    <row r="19" ht="127.5" spans="1:81">
      <c r="A19" s="6">
        <v>2023</v>
      </c>
      <c r="B19" s="18" t="s">
        <v>179</v>
      </c>
      <c r="C19" s="18" t="s">
        <v>180</v>
      </c>
      <c r="D19" s="8" t="s">
        <v>181</v>
      </c>
      <c r="E19" s="8" t="s">
        <v>219</v>
      </c>
      <c r="F19" s="8" t="s">
        <v>183</v>
      </c>
      <c r="G19" s="9">
        <v>6</v>
      </c>
      <c r="H19" s="8" t="s">
        <v>293</v>
      </c>
      <c r="I19" s="10" t="s">
        <v>294</v>
      </c>
      <c r="J19" s="19" t="s">
        <v>282</v>
      </c>
      <c r="K19" s="8" t="s">
        <v>295</v>
      </c>
      <c r="L19" s="9">
        <v>6</v>
      </c>
      <c r="M19" s="20" t="s">
        <v>284</v>
      </c>
      <c r="N19" s="12">
        <v>6</v>
      </c>
      <c r="O19" s="12">
        <v>6</v>
      </c>
      <c r="P19" s="10" t="s">
        <v>296</v>
      </c>
      <c r="Q19" s="10" t="s">
        <v>297</v>
      </c>
      <c r="R19" s="8" t="s">
        <v>191</v>
      </c>
      <c r="S19" s="8" t="s">
        <v>308</v>
      </c>
      <c r="T19" s="8" t="s">
        <v>226</v>
      </c>
      <c r="U19" s="8" t="s">
        <v>227</v>
      </c>
      <c r="V19" s="8" t="s">
        <v>309</v>
      </c>
      <c r="W19" s="8" t="s">
        <v>196</v>
      </c>
      <c r="X19" s="8" t="s">
        <v>197</v>
      </c>
      <c r="Y19" s="8" t="s">
        <v>198</v>
      </c>
      <c r="Z19" s="8" t="s">
        <v>197</v>
      </c>
      <c r="AA19" s="8" t="s">
        <v>197</v>
      </c>
      <c r="AB19" s="8" t="s">
        <v>197</v>
      </c>
      <c r="AC19" s="13" t="s">
        <v>199</v>
      </c>
      <c r="AD19" s="8" t="s">
        <v>200</v>
      </c>
      <c r="AE19" s="8" t="s">
        <v>197</v>
      </c>
      <c r="AF19" s="8" t="s">
        <v>197</v>
      </c>
      <c r="AG19" s="8" t="s">
        <v>201</v>
      </c>
      <c r="AH19" s="8" t="s">
        <v>197</v>
      </c>
      <c r="AI19" s="8" t="s">
        <v>201</v>
      </c>
      <c r="AJ19" s="8" t="s">
        <v>202</v>
      </c>
      <c r="AK19" s="8">
        <v>29000</v>
      </c>
      <c r="AL19" s="8" t="s">
        <v>197</v>
      </c>
      <c r="AM19" s="6" t="s">
        <v>203</v>
      </c>
      <c r="AN19" s="6" t="s">
        <v>203</v>
      </c>
      <c r="AO19" s="6" t="s">
        <v>203</v>
      </c>
      <c r="AP19" s="14" t="s">
        <v>204</v>
      </c>
      <c r="AQ19" s="15" t="s">
        <v>301</v>
      </c>
      <c r="AR19" s="15" t="s">
        <v>260</v>
      </c>
      <c r="AS19" s="15" t="s">
        <v>301</v>
      </c>
      <c r="AT19" s="8" t="s">
        <v>310</v>
      </c>
      <c r="AU19" s="20" t="s">
        <v>292</v>
      </c>
      <c r="AV19" s="20" t="s">
        <v>292</v>
      </c>
      <c r="AW19" s="20" t="s">
        <v>210</v>
      </c>
      <c r="AX19" s="16">
        <f>10892689.47/1.16</f>
        <v>9390249.54310345</v>
      </c>
      <c r="AY19" s="16">
        <v>10892689.47</v>
      </c>
      <c r="AZ19" s="16">
        <f>10892689.47*0.4</f>
        <v>4357075.788</v>
      </c>
      <c r="BA19" s="16">
        <v>10892689.47</v>
      </c>
      <c r="BB19" s="8" t="s">
        <v>183</v>
      </c>
      <c r="BC19" s="6" t="s">
        <v>203</v>
      </c>
      <c r="BD19" s="14" t="s">
        <v>211</v>
      </c>
      <c r="BE19" s="8" t="s">
        <v>295</v>
      </c>
      <c r="BF19" s="20" t="s">
        <v>292</v>
      </c>
      <c r="BG19" s="20" t="s">
        <v>210</v>
      </c>
      <c r="BH19" s="8" t="s">
        <v>191</v>
      </c>
      <c r="BI19" s="8" t="s">
        <v>191</v>
      </c>
      <c r="BJ19" s="9">
        <v>6</v>
      </c>
      <c r="BK19" s="8" t="s">
        <v>213</v>
      </c>
      <c r="BL19" s="8" t="s">
        <v>214</v>
      </c>
      <c r="BM19" s="8" t="s">
        <v>203</v>
      </c>
      <c r="BN19" s="6" t="s">
        <v>203</v>
      </c>
      <c r="BO19" s="6" t="s">
        <v>203</v>
      </c>
      <c r="BP19" s="8" t="s">
        <v>191</v>
      </c>
      <c r="BQ19" s="8" t="s">
        <v>203</v>
      </c>
      <c r="BR19" s="8" t="s">
        <v>215</v>
      </c>
      <c r="BS19" s="8" t="s">
        <v>216</v>
      </c>
      <c r="BT19" s="9">
        <v>6</v>
      </c>
      <c r="BU19" s="6" t="s">
        <v>203</v>
      </c>
      <c r="BV19" s="17" t="s">
        <v>191</v>
      </c>
      <c r="BW19" s="17" t="s">
        <v>191</v>
      </c>
      <c r="BX19" s="17" t="s">
        <v>191</v>
      </c>
      <c r="BY19" s="17" t="s">
        <v>191</v>
      </c>
      <c r="BZ19" s="8" t="s">
        <v>206</v>
      </c>
      <c r="CA19" s="21" t="s">
        <v>264</v>
      </c>
      <c r="CB19" s="21" t="s">
        <v>264</v>
      </c>
      <c r="CC19" s="8" t="s">
        <v>265</v>
      </c>
    </row>
    <row r="20" ht="102" spans="1:81">
      <c r="A20" s="6">
        <v>2023</v>
      </c>
      <c r="B20" s="18" t="s">
        <v>179</v>
      </c>
      <c r="C20" s="18" t="s">
        <v>180</v>
      </c>
      <c r="D20" s="8" t="s">
        <v>181</v>
      </c>
      <c r="E20" s="8" t="s">
        <v>219</v>
      </c>
      <c r="F20" s="8" t="s">
        <v>183</v>
      </c>
      <c r="G20" s="9">
        <v>7</v>
      </c>
      <c r="H20" s="8" t="s">
        <v>311</v>
      </c>
      <c r="I20" s="10" t="s">
        <v>312</v>
      </c>
      <c r="J20" s="19" t="s">
        <v>282</v>
      </c>
      <c r="K20" s="8" t="s">
        <v>313</v>
      </c>
      <c r="L20" s="9">
        <v>7</v>
      </c>
      <c r="M20" s="20" t="s">
        <v>314</v>
      </c>
      <c r="N20" s="12">
        <v>7</v>
      </c>
      <c r="O20" s="12">
        <v>7</v>
      </c>
      <c r="P20" s="10" t="s">
        <v>315</v>
      </c>
      <c r="Q20" s="10" t="s">
        <v>316</v>
      </c>
      <c r="R20" s="8" t="s">
        <v>191</v>
      </c>
      <c r="S20" s="8" t="s">
        <v>308</v>
      </c>
      <c r="T20" s="8" t="s">
        <v>226</v>
      </c>
      <c r="U20" s="8" t="s">
        <v>227</v>
      </c>
      <c r="V20" s="8" t="s">
        <v>317</v>
      </c>
      <c r="W20" s="8" t="s">
        <v>196</v>
      </c>
      <c r="X20" s="8" t="s">
        <v>197</v>
      </c>
      <c r="Y20" s="8" t="s">
        <v>198</v>
      </c>
      <c r="Z20" s="8" t="s">
        <v>197</v>
      </c>
      <c r="AA20" s="8" t="s">
        <v>197</v>
      </c>
      <c r="AB20" s="8" t="s">
        <v>197</v>
      </c>
      <c r="AC20" s="13" t="s">
        <v>199</v>
      </c>
      <c r="AD20" s="8" t="s">
        <v>200</v>
      </c>
      <c r="AE20" s="8" t="s">
        <v>197</v>
      </c>
      <c r="AF20" s="8" t="s">
        <v>197</v>
      </c>
      <c r="AG20" s="8" t="s">
        <v>201</v>
      </c>
      <c r="AH20" s="8" t="s">
        <v>197</v>
      </c>
      <c r="AI20" s="8" t="s">
        <v>201</v>
      </c>
      <c r="AJ20" s="8" t="s">
        <v>202</v>
      </c>
      <c r="AK20" s="8">
        <v>29000</v>
      </c>
      <c r="AL20" s="8" t="s">
        <v>197</v>
      </c>
      <c r="AM20" s="6" t="s">
        <v>203</v>
      </c>
      <c r="AN20" s="6" t="s">
        <v>203</v>
      </c>
      <c r="AO20" s="6" t="s">
        <v>203</v>
      </c>
      <c r="AP20" s="14" t="s">
        <v>204</v>
      </c>
      <c r="AQ20" s="15" t="s">
        <v>318</v>
      </c>
      <c r="AR20" s="15" t="s">
        <v>260</v>
      </c>
      <c r="AS20" s="15" t="s">
        <v>318</v>
      </c>
      <c r="AT20" s="8" t="s">
        <v>319</v>
      </c>
      <c r="AU20" s="20" t="s">
        <v>292</v>
      </c>
      <c r="AV20" s="20" t="s">
        <v>292</v>
      </c>
      <c r="AW20" s="20" t="s">
        <v>210</v>
      </c>
      <c r="AX20" s="16">
        <f>7512070.82/1.16</f>
        <v>6475923.12068966</v>
      </c>
      <c r="AY20" s="16">
        <v>7512070.82</v>
      </c>
      <c r="AZ20" s="16">
        <f>7512070.82*0.4</f>
        <v>3004828.328</v>
      </c>
      <c r="BA20" s="16">
        <v>7512070.82</v>
      </c>
      <c r="BB20" s="8" t="s">
        <v>183</v>
      </c>
      <c r="BC20" s="6" t="s">
        <v>203</v>
      </c>
      <c r="BD20" s="14" t="s">
        <v>211</v>
      </c>
      <c r="BE20" s="8" t="s">
        <v>313</v>
      </c>
      <c r="BF20" s="20" t="s">
        <v>292</v>
      </c>
      <c r="BG20" s="20" t="s">
        <v>210</v>
      </c>
      <c r="BH20" s="8" t="s">
        <v>191</v>
      </c>
      <c r="BI20" s="8" t="s">
        <v>191</v>
      </c>
      <c r="BJ20" s="9">
        <v>7</v>
      </c>
      <c r="BK20" s="8" t="s">
        <v>213</v>
      </c>
      <c r="BL20" s="8" t="s">
        <v>214</v>
      </c>
      <c r="BM20" s="8" t="s">
        <v>203</v>
      </c>
      <c r="BN20" s="6" t="s">
        <v>203</v>
      </c>
      <c r="BO20" s="6" t="s">
        <v>203</v>
      </c>
      <c r="BP20" s="8" t="s">
        <v>191</v>
      </c>
      <c r="BQ20" s="8" t="s">
        <v>203</v>
      </c>
      <c r="BR20" s="8" t="s">
        <v>215</v>
      </c>
      <c r="BS20" s="8" t="s">
        <v>216</v>
      </c>
      <c r="BT20" s="9">
        <v>7</v>
      </c>
      <c r="BU20" s="6" t="s">
        <v>203</v>
      </c>
      <c r="BV20" s="17" t="s">
        <v>191</v>
      </c>
      <c r="BW20" s="17" t="s">
        <v>191</v>
      </c>
      <c r="BX20" s="17" t="s">
        <v>191</v>
      </c>
      <c r="BY20" s="17" t="s">
        <v>191</v>
      </c>
      <c r="BZ20" s="8" t="s">
        <v>206</v>
      </c>
      <c r="CA20" s="21" t="s">
        <v>264</v>
      </c>
      <c r="CB20" s="21" t="s">
        <v>264</v>
      </c>
      <c r="CC20" s="8" t="s">
        <v>265</v>
      </c>
    </row>
    <row r="21" ht="89.25" spans="1:81">
      <c r="A21" s="6">
        <v>2023</v>
      </c>
      <c r="B21" s="18" t="s">
        <v>179</v>
      </c>
      <c r="C21" s="18" t="s">
        <v>180</v>
      </c>
      <c r="D21" s="8" t="s">
        <v>181</v>
      </c>
      <c r="E21" s="8" t="s">
        <v>219</v>
      </c>
      <c r="F21" s="8" t="s">
        <v>183</v>
      </c>
      <c r="G21" s="9">
        <v>8</v>
      </c>
      <c r="H21" s="8" t="s">
        <v>320</v>
      </c>
      <c r="I21" s="10" t="s">
        <v>321</v>
      </c>
      <c r="J21" s="19" t="s">
        <v>322</v>
      </c>
      <c r="K21" s="8" t="s">
        <v>323</v>
      </c>
      <c r="L21" s="9">
        <v>8</v>
      </c>
      <c r="M21" s="20" t="s">
        <v>324</v>
      </c>
      <c r="N21" s="12">
        <v>8</v>
      </c>
      <c r="O21" s="12">
        <v>8</v>
      </c>
      <c r="P21" s="10" t="s">
        <v>325</v>
      </c>
      <c r="Q21" s="10" t="s">
        <v>326</v>
      </c>
      <c r="R21" s="8" t="s">
        <v>191</v>
      </c>
      <c r="S21" s="8" t="s">
        <v>327</v>
      </c>
      <c r="T21" s="8" t="s">
        <v>276</v>
      </c>
      <c r="U21" s="8" t="s">
        <v>328</v>
      </c>
      <c r="V21" s="8" t="s">
        <v>329</v>
      </c>
      <c r="W21" s="8" t="s">
        <v>243</v>
      </c>
      <c r="X21" s="8" t="s">
        <v>197</v>
      </c>
      <c r="Y21" s="8" t="s">
        <v>198</v>
      </c>
      <c r="Z21" s="8" t="s">
        <v>197</v>
      </c>
      <c r="AA21" s="8" t="s">
        <v>197</v>
      </c>
      <c r="AB21" s="8" t="s">
        <v>197</v>
      </c>
      <c r="AC21" s="13" t="s">
        <v>199</v>
      </c>
      <c r="AD21" s="8" t="s">
        <v>200</v>
      </c>
      <c r="AE21" s="8" t="s">
        <v>197</v>
      </c>
      <c r="AF21" s="8" t="s">
        <v>197</v>
      </c>
      <c r="AG21" s="8" t="s">
        <v>201</v>
      </c>
      <c r="AH21" s="8" t="s">
        <v>197</v>
      </c>
      <c r="AI21" s="8" t="s">
        <v>201</v>
      </c>
      <c r="AJ21" s="8" t="s">
        <v>202</v>
      </c>
      <c r="AK21" s="8">
        <v>29000</v>
      </c>
      <c r="AL21" s="8" t="s">
        <v>197</v>
      </c>
      <c r="AM21" s="6" t="s">
        <v>203</v>
      </c>
      <c r="AN21" s="6" t="s">
        <v>203</v>
      </c>
      <c r="AO21" s="6" t="s">
        <v>203</v>
      </c>
      <c r="AP21" s="14" t="s">
        <v>204</v>
      </c>
      <c r="AQ21" s="15" t="s">
        <v>205</v>
      </c>
      <c r="AR21" s="15" t="s">
        <v>260</v>
      </c>
      <c r="AS21" s="15" t="s">
        <v>205</v>
      </c>
      <c r="AT21" s="8" t="s">
        <v>330</v>
      </c>
      <c r="AU21" s="20" t="s">
        <v>331</v>
      </c>
      <c r="AV21" s="20" t="s">
        <v>331</v>
      </c>
      <c r="AW21" s="20" t="s">
        <v>210</v>
      </c>
      <c r="AX21" s="16">
        <f>730246.1/1.16</f>
        <v>629522.5</v>
      </c>
      <c r="AY21" s="16">
        <v>730246.1</v>
      </c>
      <c r="AZ21" s="16">
        <f>730246.1*0.04</f>
        <v>29209.844</v>
      </c>
      <c r="BA21" s="16">
        <v>730246.1</v>
      </c>
      <c r="BB21" s="8" t="s">
        <v>183</v>
      </c>
      <c r="BC21" s="6" t="s">
        <v>203</v>
      </c>
      <c r="BD21" s="14" t="s">
        <v>211</v>
      </c>
      <c r="BE21" s="8" t="s">
        <v>323</v>
      </c>
      <c r="BF21" s="20" t="s">
        <v>331</v>
      </c>
      <c r="BG21" s="20" t="s">
        <v>210</v>
      </c>
      <c r="BH21" s="8" t="s">
        <v>191</v>
      </c>
      <c r="BI21" s="8" t="s">
        <v>191</v>
      </c>
      <c r="BJ21" s="9">
        <v>8</v>
      </c>
      <c r="BK21" s="8" t="s">
        <v>213</v>
      </c>
      <c r="BL21" s="8" t="s">
        <v>214</v>
      </c>
      <c r="BM21" s="8" t="s">
        <v>203</v>
      </c>
      <c r="BN21" s="6" t="s">
        <v>203</v>
      </c>
      <c r="BO21" s="6" t="s">
        <v>203</v>
      </c>
      <c r="BP21" s="8" t="s">
        <v>191</v>
      </c>
      <c r="BQ21" s="8" t="s">
        <v>203</v>
      </c>
      <c r="BR21" s="8" t="s">
        <v>215</v>
      </c>
      <c r="BS21" s="8" t="s">
        <v>216</v>
      </c>
      <c r="BT21" s="9">
        <v>8</v>
      </c>
      <c r="BU21" s="6" t="s">
        <v>203</v>
      </c>
      <c r="BV21" s="17" t="s">
        <v>191</v>
      </c>
      <c r="BW21" s="17" t="s">
        <v>191</v>
      </c>
      <c r="BX21" s="17" t="s">
        <v>191</v>
      </c>
      <c r="BY21" s="17" t="s">
        <v>191</v>
      </c>
      <c r="BZ21" s="8" t="s">
        <v>206</v>
      </c>
      <c r="CA21" s="21" t="s">
        <v>332</v>
      </c>
      <c r="CB21" s="21" t="s">
        <v>332</v>
      </c>
      <c r="CC21" s="8" t="s">
        <v>265</v>
      </c>
    </row>
    <row r="22" ht="89.25" spans="1:81">
      <c r="A22" s="6">
        <v>2023</v>
      </c>
      <c r="B22" s="18" t="s">
        <v>179</v>
      </c>
      <c r="C22" s="18" t="s">
        <v>180</v>
      </c>
      <c r="D22" s="8" t="s">
        <v>181</v>
      </c>
      <c r="E22" s="8" t="s">
        <v>219</v>
      </c>
      <c r="F22" s="8" t="s">
        <v>183</v>
      </c>
      <c r="G22" s="9">
        <v>8</v>
      </c>
      <c r="H22" s="8" t="s">
        <v>320</v>
      </c>
      <c r="I22" s="10" t="s">
        <v>321</v>
      </c>
      <c r="J22" s="19" t="s">
        <v>322</v>
      </c>
      <c r="K22" s="8" t="s">
        <v>323</v>
      </c>
      <c r="L22" s="9">
        <v>8</v>
      </c>
      <c r="M22" s="20" t="s">
        <v>324</v>
      </c>
      <c r="N22" s="12">
        <v>8</v>
      </c>
      <c r="O22" s="12">
        <v>8</v>
      </c>
      <c r="P22" s="10" t="s">
        <v>325</v>
      </c>
      <c r="Q22" s="10" t="s">
        <v>326</v>
      </c>
      <c r="R22" s="8" t="s">
        <v>191</v>
      </c>
      <c r="S22" s="8" t="s">
        <v>333</v>
      </c>
      <c r="T22" s="8" t="s">
        <v>334</v>
      </c>
      <c r="U22" s="8" t="s">
        <v>335</v>
      </c>
      <c r="V22" s="8" t="s">
        <v>336</v>
      </c>
      <c r="W22" s="8" t="s">
        <v>243</v>
      </c>
      <c r="X22" s="8" t="s">
        <v>197</v>
      </c>
      <c r="Y22" s="8" t="s">
        <v>198</v>
      </c>
      <c r="Z22" s="8" t="s">
        <v>197</v>
      </c>
      <c r="AA22" s="8" t="s">
        <v>197</v>
      </c>
      <c r="AB22" s="8" t="s">
        <v>197</v>
      </c>
      <c r="AC22" s="13" t="s">
        <v>199</v>
      </c>
      <c r="AD22" s="8" t="s">
        <v>200</v>
      </c>
      <c r="AE22" s="8" t="s">
        <v>197</v>
      </c>
      <c r="AF22" s="8" t="s">
        <v>197</v>
      </c>
      <c r="AG22" s="8" t="s">
        <v>201</v>
      </c>
      <c r="AH22" s="8" t="s">
        <v>197</v>
      </c>
      <c r="AI22" s="8" t="s">
        <v>201</v>
      </c>
      <c r="AJ22" s="8" t="s">
        <v>202</v>
      </c>
      <c r="AK22" s="8">
        <v>29000</v>
      </c>
      <c r="AL22" s="8" t="s">
        <v>197</v>
      </c>
      <c r="AM22" s="6" t="s">
        <v>203</v>
      </c>
      <c r="AN22" s="6" t="s">
        <v>203</v>
      </c>
      <c r="AO22" s="6" t="s">
        <v>203</v>
      </c>
      <c r="AP22" s="14" t="s">
        <v>204</v>
      </c>
      <c r="AQ22" s="15" t="s">
        <v>205</v>
      </c>
      <c r="AR22" s="15" t="s">
        <v>260</v>
      </c>
      <c r="AS22" s="15" t="s">
        <v>205</v>
      </c>
      <c r="AT22" s="8" t="s">
        <v>337</v>
      </c>
      <c r="AU22" s="20" t="s">
        <v>331</v>
      </c>
      <c r="AV22" s="20" t="s">
        <v>331</v>
      </c>
      <c r="AW22" s="20" t="s">
        <v>210</v>
      </c>
      <c r="AX22" s="16">
        <f>445962/1.16</f>
        <v>384450</v>
      </c>
      <c r="AY22" s="16">
        <v>445962</v>
      </c>
      <c r="AZ22" s="16">
        <f>445962*0.4</f>
        <v>178384.8</v>
      </c>
      <c r="BA22" s="16">
        <v>445962</v>
      </c>
      <c r="BB22" s="8" t="s">
        <v>183</v>
      </c>
      <c r="BC22" s="6" t="s">
        <v>203</v>
      </c>
      <c r="BD22" s="14" t="s">
        <v>211</v>
      </c>
      <c r="BE22" s="8" t="s">
        <v>323</v>
      </c>
      <c r="BF22" s="20" t="s">
        <v>331</v>
      </c>
      <c r="BG22" s="20" t="s">
        <v>210</v>
      </c>
      <c r="BH22" s="8" t="s">
        <v>191</v>
      </c>
      <c r="BI22" s="8" t="s">
        <v>191</v>
      </c>
      <c r="BJ22" s="9">
        <v>8</v>
      </c>
      <c r="BK22" s="8" t="s">
        <v>213</v>
      </c>
      <c r="BL22" s="8" t="s">
        <v>214</v>
      </c>
      <c r="BM22" s="8" t="s">
        <v>203</v>
      </c>
      <c r="BN22" s="6" t="s">
        <v>203</v>
      </c>
      <c r="BO22" s="6" t="s">
        <v>203</v>
      </c>
      <c r="BP22" s="8" t="s">
        <v>191</v>
      </c>
      <c r="BQ22" s="8" t="s">
        <v>203</v>
      </c>
      <c r="BR22" s="8" t="s">
        <v>215</v>
      </c>
      <c r="BS22" s="8" t="s">
        <v>216</v>
      </c>
      <c r="BT22" s="9">
        <v>8</v>
      </c>
      <c r="BU22" s="6" t="s">
        <v>203</v>
      </c>
      <c r="BV22" s="17" t="s">
        <v>191</v>
      </c>
      <c r="BW22" s="17" t="s">
        <v>191</v>
      </c>
      <c r="BX22" s="17" t="s">
        <v>191</v>
      </c>
      <c r="BY22" s="17" t="s">
        <v>191</v>
      </c>
      <c r="BZ22" s="8" t="s">
        <v>206</v>
      </c>
      <c r="CA22" s="21" t="s">
        <v>332</v>
      </c>
      <c r="CB22" s="21" t="s">
        <v>332</v>
      </c>
      <c r="CC22" s="8" t="s">
        <v>265</v>
      </c>
    </row>
    <row r="23" ht="89.25" spans="1:81">
      <c r="A23" s="6">
        <v>2023</v>
      </c>
      <c r="B23" s="18" t="s">
        <v>179</v>
      </c>
      <c r="C23" s="18" t="s">
        <v>180</v>
      </c>
      <c r="D23" s="8" t="s">
        <v>181</v>
      </c>
      <c r="E23" s="8" t="s">
        <v>219</v>
      </c>
      <c r="F23" s="8" t="s">
        <v>183</v>
      </c>
      <c r="G23" s="9">
        <v>9</v>
      </c>
      <c r="H23" s="8" t="s">
        <v>338</v>
      </c>
      <c r="I23" s="10" t="s">
        <v>339</v>
      </c>
      <c r="J23" s="19" t="s">
        <v>340</v>
      </c>
      <c r="K23" s="8" t="s">
        <v>341</v>
      </c>
      <c r="L23" s="9">
        <v>9</v>
      </c>
      <c r="M23" s="20" t="s">
        <v>342</v>
      </c>
      <c r="N23" s="12">
        <v>9</v>
      </c>
      <c r="O23" s="12">
        <v>9</v>
      </c>
      <c r="P23" s="10" t="s">
        <v>343</v>
      </c>
      <c r="Q23" s="10" t="s">
        <v>344</v>
      </c>
      <c r="R23" s="8" t="s">
        <v>191</v>
      </c>
      <c r="S23" s="8" t="s">
        <v>345</v>
      </c>
      <c r="T23" s="8" t="s">
        <v>346</v>
      </c>
      <c r="U23" s="8" t="s">
        <v>347</v>
      </c>
      <c r="V23" s="8" t="s">
        <v>348</v>
      </c>
      <c r="W23" s="8" t="s">
        <v>196</v>
      </c>
      <c r="X23" s="8" t="s">
        <v>197</v>
      </c>
      <c r="Y23" s="8" t="s">
        <v>198</v>
      </c>
      <c r="Z23" s="8" t="s">
        <v>197</v>
      </c>
      <c r="AA23" s="8" t="s">
        <v>197</v>
      </c>
      <c r="AB23" s="8" t="s">
        <v>197</v>
      </c>
      <c r="AC23" s="13" t="s">
        <v>199</v>
      </c>
      <c r="AD23" s="8" t="s">
        <v>200</v>
      </c>
      <c r="AE23" s="8" t="s">
        <v>197</v>
      </c>
      <c r="AF23" s="8" t="s">
        <v>197</v>
      </c>
      <c r="AG23" s="8" t="s">
        <v>201</v>
      </c>
      <c r="AH23" s="8" t="s">
        <v>197</v>
      </c>
      <c r="AI23" s="8" t="s">
        <v>201</v>
      </c>
      <c r="AJ23" s="8" t="s">
        <v>202</v>
      </c>
      <c r="AK23" s="8">
        <v>29000</v>
      </c>
      <c r="AL23" s="8" t="s">
        <v>197</v>
      </c>
      <c r="AM23" s="6" t="s">
        <v>203</v>
      </c>
      <c r="AN23" s="6" t="s">
        <v>203</v>
      </c>
      <c r="AO23" s="6" t="s">
        <v>203</v>
      </c>
      <c r="AP23" s="14" t="s">
        <v>204</v>
      </c>
      <c r="AQ23" s="15" t="s">
        <v>349</v>
      </c>
      <c r="AR23" s="15" t="s">
        <v>260</v>
      </c>
      <c r="AS23" s="15" t="s">
        <v>349</v>
      </c>
      <c r="AT23" s="8" t="s">
        <v>350</v>
      </c>
      <c r="AU23" s="20" t="s">
        <v>351</v>
      </c>
      <c r="AV23" s="20" t="s">
        <v>351</v>
      </c>
      <c r="AW23" s="20" t="s">
        <v>210</v>
      </c>
      <c r="AX23" s="16">
        <f>2195578.4/1.16</f>
        <v>1892740</v>
      </c>
      <c r="AY23" s="16">
        <v>2195578.4</v>
      </c>
      <c r="AZ23" s="16">
        <f>2195578.4*0.4</f>
        <v>878231.36</v>
      </c>
      <c r="BA23" s="16">
        <v>2195578.4</v>
      </c>
      <c r="BB23" s="8" t="s">
        <v>183</v>
      </c>
      <c r="BC23" s="6" t="s">
        <v>203</v>
      </c>
      <c r="BD23" s="14" t="s">
        <v>211</v>
      </c>
      <c r="BE23" s="8" t="s">
        <v>341</v>
      </c>
      <c r="BF23" s="20" t="s">
        <v>351</v>
      </c>
      <c r="BG23" s="20" t="s">
        <v>210</v>
      </c>
      <c r="BH23" s="8" t="s">
        <v>191</v>
      </c>
      <c r="BI23" s="8" t="s">
        <v>191</v>
      </c>
      <c r="BJ23" s="9">
        <v>9</v>
      </c>
      <c r="BK23" s="8" t="s">
        <v>213</v>
      </c>
      <c r="BL23" s="8" t="s">
        <v>214</v>
      </c>
      <c r="BM23" s="8" t="s">
        <v>203</v>
      </c>
      <c r="BN23" s="6" t="s">
        <v>203</v>
      </c>
      <c r="BO23" s="6" t="s">
        <v>203</v>
      </c>
      <c r="BP23" s="8" t="s">
        <v>191</v>
      </c>
      <c r="BQ23" s="8" t="s">
        <v>203</v>
      </c>
      <c r="BR23" s="8" t="s">
        <v>215</v>
      </c>
      <c r="BS23" s="8" t="s">
        <v>216</v>
      </c>
      <c r="BT23" s="9">
        <v>9</v>
      </c>
      <c r="BU23" s="6" t="s">
        <v>203</v>
      </c>
      <c r="BV23" s="17" t="s">
        <v>191</v>
      </c>
      <c r="BW23" s="17" t="s">
        <v>191</v>
      </c>
      <c r="BX23" s="17" t="s">
        <v>191</v>
      </c>
      <c r="BY23" s="17" t="s">
        <v>191</v>
      </c>
      <c r="BZ23" s="8" t="s">
        <v>206</v>
      </c>
      <c r="CA23" s="21" t="s">
        <v>332</v>
      </c>
      <c r="CB23" s="21" t="s">
        <v>332</v>
      </c>
      <c r="CC23" s="8" t="s">
        <v>265</v>
      </c>
    </row>
    <row r="24" ht="89.25" spans="1:81">
      <c r="A24" s="6">
        <v>2023</v>
      </c>
      <c r="B24" s="18" t="s">
        <v>179</v>
      </c>
      <c r="C24" s="18" t="s">
        <v>180</v>
      </c>
      <c r="D24" s="8" t="s">
        <v>181</v>
      </c>
      <c r="E24" s="8" t="s">
        <v>219</v>
      </c>
      <c r="F24" s="8" t="s">
        <v>183</v>
      </c>
      <c r="G24" s="9">
        <v>10</v>
      </c>
      <c r="H24" s="8" t="s">
        <v>352</v>
      </c>
      <c r="I24" s="10" t="s">
        <v>353</v>
      </c>
      <c r="J24" s="19" t="s">
        <v>340</v>
      </c>
      <c r="K24" s="8" t="s">
        <v>354</v>
      </c>
      <c r="L24" s="9">
        <v>10</v>
      </c>
      <c r="M24" s="20" t="s">
        <v>342</v>
      </c>
      <c r="N24" s="12">
        <v>10</v>
      </c>
      <c r="O24" s="12">
        <v>10</v>
      </c>
      <c r="P24" s="10" t="s">
        <v>355</v>
      </c>
      <c r="Q24" s="10" t="s">
        <v>356</v>
      </c>
      <c r="R24" s="8" t="s">
        <v>191</v>
      </c>
      <c r="S24" s="8" t="s">
        <v>287</v>
      </c>
      <c r="T24" s="8" t="s">
        <v>357</v>
      </c>
      <c r="U24" s="8" t="s">
        <v>358</v>
      </c>
      <c r="V24" s="8" t="s">
        <v>359</v>
      </c>
      <c r="W24" s="8" t="s">
        <v>243</v>
      </c>
      <c r="X24" s="8" t="s">
        <v>197</v>
      </c>
      <c r="Y24" s="8" t="s">
        <v>198</v>
      </c>
      <c r="Z24" s="8" t="s">
        <v>197</v>
      </c>
      <c r="AA24" s="8" t="s">
        <v>197</v>
      </c>
      <c r="AB24" s="8" t="s">
        <v>197</v>
      </c>
      <c r="AC24" s="13" t="s">
        <v>199</v>
      </c>
      <c r="AD24" s="8" t="s">
        <v>200</v>
      </c>
      <c r="AE24" s="8" t="s">
        <v>197</v>
      </c>
      <c r="AF24" s="8" t="s">
        <v>197</v>
      </c>
      <c r="AG24" s="8" t="s">
        <v>201</v>
      </c>
      <c r="AH24" s="8" t="s">
        <v>197</v>
      </c>
      <c r="AI24" s="8" t="s">
        <v>201</v>
      </c>
      <c r="AJ24" s="8" t="s">
        <v>202</v>
      </c>
      <c r="AK24" s="8">
        <v>29000</v>
      </c>
      <c r="AL24" s="8" t="s">
        <v>197</v>
      </c>
      <c r="AM24" s="6" t="s">
        <v>203</v>
      </c>
      <c r="AN24" s="6" t="s">
        <v>203</v>
      </c>
      <c r="AO24" s="6" t="s">
        <v>203</v>
      </c>
      <c r="AP24" s="14" t="s">
        <v>204</v>
      </c>
      <c r="AQ24" s="15" t="s">
        <v>205</v>
      </c>
      <c r="AR24" s="15" t="s">
        <v>260</v>
      </c>
      <c r="AS24" s="15" t="s">
        <v>205</v>
      </c>
      <c r="AT24" s="8" t="s">
        <v>360</v>
      </c>
      <c r="AU24" s="20" t="s">
        <v>351</v>
      </c>
      <c r="AV24" s="20" t="s">
        <v>351</v>
      </c>
      <c r="AW24" s="20" t="s">
        <v>210</v>
      </c>
      <c r="AX24" s="16">
        <f>259028/1.16</f>
        <v>223300</v>
      </c>
      <c r="AY24" s="16">
        <v>259028</v>
      </c>
      <c r="AZ24" s="16">
        <f>259028*0.4</f>
        <v>103611.2</v>
      </c>
      <c r="BA24" s="16">
        <v>259028</v>
      </c>
      <c r="BB24" s="8" t="s">
        <v>183</v>
      </c>
      <c r="BC24" s="6" t="s">
        <v>203</v>
      </c>
      <c r="BD24" s="14" t="s">
        <v>211</v>
      </c>
      <c r="BE24" s="8" t="s">
        <v>354</v>
      </c>
      <c r="BF24" s="20" t="s">
        <v>351</v>
      </c>
      <c r="BG24" s="20" t="s">
        <v>210</v>
      </c>
      <c r="BH24" s="8" t="s">
        <v>191</v>
      </c>
      <c r="BI24" s="8" t="s">
        <v>191</v>
      </c>
      <c r="BJ24" s="9">
        <v>10</v>
      </c>
      <c r="BK24" s="8" t="s">
        <v>213</v>
      </c>
      <c r="BL24" s="8" t="s">
        <v>214</v>
      </c>
      <c r="BM24" s="8" t="s">
        <v>203</v>
      </c>
      <c r="BN24" s="6" t="s">
        <v>203</v>
      </c>
      <c r="BO24" s="6" t="s">
        <v>203</v>
      </c>
      <c r="BP24" s="8" t="s">
        <v>191</v>
      </c>
      <c r="BQ24" s="8" t="s">
        <v>203</v>
      </c>
      <c r="BR24" s="8" t="s">
        <v>215</v>
      </c>
      <c r="BS24" s="8" t="s">
        <v>216</v>
      </c>
      <c r="BT24" s="9">
        <v>10</v>
      </c>
      <c r="BU24" s="6" t="s">
        <v>203</v>
      </c>
      <c r="BV24" s="17" t="s">
        <v>191</v>
      </c>
      <c r="BW24" s="17" t="s">
        <v>191</v>
      </c>
      <c r="BX24" s="17" t="s">
        <v>191</v>
      </c>
      <c r="BY24" s="17" t="s">
        <v>191</v>
      </c>
      <c r="BZ24" s="8" t="s">
        <v>206</v>
      </c>
      <c r="CA24" s="21" t="s">
        <v>332</v>
      </c>
      <c r="CB24" s="21" t="s">
        <v>332</v>
      </c>
      <c r="CC24" s="8" t="s">
        <v>265</v>
      </c>
    </row>
    <row r="25" ht="89.25" spans="1:81">
      <c r="A25" s="6">
        <v>2023</v>
      </c>
      <c r="B25" s="18" t="s">
        <v>179</v>
      </c>
      <c r="C25" s="18" t="s">
        <v>180</v>
      </c>
      <c r="D25" s="8" t="s">
        <v>181</v>
      </c>
      <c r="E25" s="8" t="s">
        <v>219</v>
      </c>
      <c r="F25" s="8" t="s">
        <v>183</v>
      </c>
      <c r="G25" s="9">
        <v>10</v>
      </c>
      <c r="H25" s="8" t="s">
        <v>352</v>
      </c>
      <c r="I25" s="10" t="s">
        <v>353</v>
      </c>
      <c r="J25" s="19" t="s">
        <v>340</v>
      </c>
      <c r="K25" s="8" t="s">
        <v>354</v>
      </c>
      <c r="L25" s="9">
        <v>10</v>
      </c>
      <c r="M25" s="20" t="s">
        <v>342</v>
      </c>
      <c r="N25" s="12">
        <v>10</v>
      </c>
      <c r="O25" s="12">
        <v>10</v>
      </c>
      <c r="P25" s="10" t="s">
        <v>355</v>
      </c>
      <c r="Q25" s="10" t="s">
        <v>356</v>
      </c>
      <c r="R25" s="8" t="s">
        <v>191</v>
      </c>
      <c r="S25" s="8" t="s">
        <v>361</v>
      </c>
      <c r="T25" s="8" t="s">
        <v>362</v>
      </c>
      <c r="U25" s="8" t="s">
        <v>363</v>
      </c>
      <c r="V25" s="8" t="s">
        <v>364</v>
      </c>
      <c r="W25" s="8" t="s">
        <v>243</v>
      </c>
      <c r="X25" s="8" t="s">
        <v>197</v>
      </c>
      <c r="Y25" s="8" t="s">
        <v>198</v>
      </c>
      <c r="Z25" s="8" t="s">
        <v>197</v>
      </c>
      <c r="AA25" s="8" t="s">
        <v>197</v>
      </c>
      <c r="AB25" s="8" t="s">
        <v>197</v>
      </c>
      <c r="AC25" s="13" t="s">
        <v>199</v>
      </c>
      <c r="AD25" s="8" t="s">
        <v>200</v>
      </c>
      <c r="AE25" s="8" t="s">
        <v>197</v>
      </c>
      <c r="AF25" s="8" t="s">
        <v>197</v>
      </c>
      <c r="AG25" s="8" t="s">
        <v>201</v>
      </c>
      <c r="AH25" s="8" t="s">
        <v>197</v>
      </c>
      <c r="AI25" s="8" t="s">
        <v>201</v>
      </c>
      <c r="AJ25" s="8" t="s">
        <v>202</v>
      </c>
      <c r="AK25" s="8">
        <v>29000</v>
      </c>
      <c r="AL25" s="8" t="s">
        <v>197</v>
      </c>
      <c r="AM25" s="6" t="s">
        <v>203</v>
      </c>
      <c r="AN25" s="6" t="s">
        <v>203</v>
      </c>
      <c r="AO25" s="6" t="s">
        <v>203</v>
      </c>
      <c r="AP25" s="14" t="s">
        <v>204</v>
      </c>
      <c r="AQ25" s="15" t="s">
        <v>205</v>
      </c>
      <c r="AR25" s="15" t="s">
        <v>260</v>
      </c>
      <c r="AS25" s="15" t="s">
        <v>205</v>
      </c>
      <c r="AT25" s="8" t="s">
        <v>365</v>
      </c>
      <c r="AU25" s="20" t="s">
        <v>351</v>
      </c>
      <c r="AV25" s="20" t="s">
        <v>351</v>
      </c>
      <c r="AW25" s="20" t="s">
        <v>210</v>
      </c>
      <c r="AX25" s="16">
        <f>93229.2/1.16</f>
        <v>80370</v>
      </c>
      <c r="AY25" s="16">
        <v>93229.2</v>
      </c>
      <c r="AZ25" s="16">
        <f>93229.2*0.4</f>
        <v>37291.68</v>
      </c>
      <c r="BA25" s="16">
        <v>93229.2</v>
      </c>
      <c r="BB25" s="8" t="s">
        <v>183</v>
      </c>
      <c r="BC25" s="6" t="s">
        <v>203</v>
      </c>
      <c r="BD25" s="14" t="s">
        <v>211</v>
      </c>
      <c r="BE25" s="8" t="s">
        <v>354</v>
      </c>
      <c r="BF25" s="20" t="s">
        <v>351</v>
      </c>
      <c r="BG25" s="20" t="s">
        <v>210</v>
      </c>
      <c r="BH25" s="8" t="s">
        <v>191</v>
      </c>
      <c r="BI25" s="8" t="s">
        <v>191</v>
      </c>
      <c r="BJ25" s="9">
        <v>10</v>
      </c>
      <c r="BK25" s="8" t="s">
        <v>213</v>
      </c>
      <c r="BL25" s="8" t="s">
        <v>214</v>
      </c>
      <c r="BM25" s="8" t="s">
        <v>203</v>
      </c>
      <c r="BN25" s="6" t="s">
        <v>203</v>
      </c>
      <c r="BO25" s="6" t="s">
        <v>203</v>
      </c>
      <c r="BP25" s="8" t="s">
        <v>191</v>
      </c>
      <c r="BQ25" s="8" t="s">
        <v>203</v>
      </c>
      <c r="BR25" s="8" t="s">
        <v>215</v>
      </c>
      <c r="BS25" s="8" t="s">
        <v>216</v>
      </c>
      <c r="BT25" s="9">
        <v>10</v>
      </c>
      <c r="BU25" s="6" t="s">
        <v>203</v>
      </c>
      <c r="BV25" s="17" t="s">
        <v>191</v>
      </c>
      <c r="BW25" s="17" t="s">
        <v>191</v>
      </c>
      <c r="BX25" s="17" t="s">
        <v>191</v>
      </c>
      <c r="BY25" s="17" t="s">
        <v>191</v>
      </c>
      <c r="BZ25" s="8" t="s">
        <v>206</v>
      </c>
      <c r="CA25" s="21" t="s">
        <v>332</v>
      </c>
      <c r="CB25" s="21" t="s">
        <v>332</v>
      </c>
      <c r="CC25" s="8" t="s">
        <v>265</v>
      </c>
    </row>
    <row r="26" ht="89.25" spans="1:81">
      <c r="A26" s="6">
        <v>2023</v>
      </c>
      <c r="B26" s="18" t="s">
        <v>179</v>
      </c>
      <c r="C26" s="18" t="s">
        <v>180</v>
      </c>
      <c r="D26" s="8" t="s">
        <v>181</v>
      </c>
      <c r="E26" s="8" t="s">
        <v>219</v>
      </c>
      <c r="F26" s="8" t="s">
        <v>183</v>
      </c>
      <c r="G26" s="9">
        <v>10</v>
      </c>
      <c r="H26" s="8" t="s">
        <v>352</v>
      </c>
      <c r="I26" s="10" t="s">
        <v>353</v>
      </c>
      <c r="J26" s="19" t="s">
        <v>340</v>
      </c>
      <c r="K26" s="8" t="s">
        <v>354</v>
      </c>
      <c r="L26" s="9">
        <v>10</v>
      </c>
      <c r="M26" s="20" t="s">
        <v>342</v>
      </c>
      <c r="N26" s="12">
        <v>10</v>
      </c>
      <c r="O26" s="12">
        <v>10</v>
      </c>
      <c r="P26" s="10" t="s">
        <v>355</v>
      </c>
      <c r="Q26" s="10" t="s">
        <v>356</v>
      </c>
      <c r="R26" s="8" t="s">
        <v>191</v>
      </c>
      <c r="S26" s="8" t="s">
        <v>366</v>
      </c>
      <c r="T26" s="8" t="s">
        <v>367</v>
      </c>
      <c r="U26" s="8" t="s">
        <v>368</v>
      </c>
      <c r="V26" s="8" t="s">
        <v>369</v>
      </c>
      <c r="W26" s="8" t="s">
        <v>243</v>
      </c>
      <c r="X26" s="8" t="s">
        <v>197</v>
      </c>
      <c r="Y26" s="8" t="s">
        <v>198</v>
      </c>
      <c r="Z26" s="8" t="s">
        <v>197</v>
      </c>
      <c r="AA26" s="8" t="s">
        <v>197</v>
      </c>
      <c r="AB26" s="8" t="s">
        <v>197</v>
      </c>
      <c r="AC26" s="13" t="s">
        <v>199</v>
      </c>
      <c r="AD26" s="8" t="s">
        <v>200</v>
      </c>
      <c r="AE26" s="8" t="s">
        <v>197</v>
      </c>
      <c r="AF26" s="8" t="s">
        <v>197</v>
      </c>
      <c r="AG26" s="8" t="s">
        <v>201</v>
      </c>
      <c r="AH26" s="8" t="s">
        <v>197</v>
      </c>
      <c r="AI26" s="8" t="s">
        <v>201</v>
      </c>
      <c r="AJ26" s="8" t="s">
        <v>202</v>
      </c>
      <c r="AK26" s="8">
        <v>29000</v>
      </c>
      <c r="AL26" s="8" t="s">
        <v>197</v>
      </c>
      <c r="AM26" s="6" t="s">
        <v>203</v>
      </c>
      <c r="AN26" s="6" t="s">
        <v>203</v>
      </c>
      <c r="AO26" s="6" t="s">
        <v>203</v>
      </c>
      <c r="AP26" s="14" t="s">
        <v>204</v>
      </c>
      <c r="AQ26" s="15" t="s">
        <v>205</v>
      </c>
      <c r="AR26" s="15" t="s">
        <v>260</v>
      </c>
      <c r="AS26" s="15" t="s">
        <v>205</v>
      </c>
      <c r="AT26" s="8" t="s">
        <v>370</v>
      </c>
      <c r="AU26" s="20" t="s">
        <v>351</v>
      </c>
      <c r="AV26" s="20" t="s">
        <v>351</v>
      </c>
      <c r="AW26" s="20" t="s">
        <v>210</v>
      </c>
      <c r="AX26" s="16">
        <f>2164043.8/1.16</f>
        <v>1865555</v>
      </c>
      <c r="AY26" s="16">
        <v>2164043.8</v>
      </c>
      <c r="AZ26" s="16">
        <f>2164043.8*0.4</f>
        <v>865617.52</v>
      </c>
      <c r="BA26" s="16">
        <v>2164043.8</v>
      </c>
      <c r="BB26" s="8" t="s">
        <v>183</v>
      </c>
      <c r="BC26" s="6" t="s">
        <v>203</v>
      </c>
      <c r="BD26" s="14" t="s">
        <v>211</v>
      </c>
      <c r="BE26" s="8" t="s">
        <v>354</v>
      </c>
      <c r="BF26" s="20" t="s">
        <v>351</v>
      </c>
      <c r="BG26" s="20" t="s">
        <v>210</v>
      </c>
      <c r="BH26" s="8" t="s">
        <v>191</v>
      </c>
      <c r="BI26" s="8" t="s">
        <v>191</v>
      </c>
      <c r="BJ26" s="9">
        <v>10</v>
      </c>
      <c r="BK26" s="8" t="s">
        <v>213</v>
      </c>
      <c r="BL26" s="8" t="s">
        <v>214</v>
      </c>
      <c r="BM26" s="8" t="s">
        <v>203</v>
      </c>
      <c r="BN26" s="6" t="s">
        <v>203</v>
      </c>
      <c r="BO26" s="6" t="s">
        <v>203</v>
      </c>
      <c r="BP26" s="8" t="s">
        <v>191</v>
      </c>
      <c r="BQ26" s="8" t="s">
        <v>203</v>
      </c>
      <c r="BR26" s="8" t="s">
        <v>215</v>
      </c>
      <c r="BS26" s="8" t="s">
        <v>216</v>
      </c>
      <c r="BT26" s="9">
        <v>10</v>
      </c>
      <c r="BU26" s="6" t="s">
        <v>203</v>
      </c>
      <c r="BV26" s="17" t="s">
        <v>191</v>
      </c>
      <c r="BW26" s="17" t="s">
        <v>191</v>
      </c>
      <c r="BX26" s="17" t="s">
        <v>191</v>
      </c>
      <c r="BY26" s="17" t="s">
        <v>191</v>
      </c>
      <c r="BZ26" s="8" t="s">
        <v>206</v>
      </c>
      <c r="CA26" s="21" t="s">
        <v>332</v>
      </c>
      <c r="CB26" s="21" t="s">
        <v>332</v>
      </c>
      <c r="CC26" s="8" t="s">
        <v>265</v>
      </c>
    </row>
    <row r="27" ht="89.25" spans="1:81">
      <c r="A27" s="6">
        <v>2023</v>
      </c>
      <c r="B27" s="18" t="s">
        <v>179</v>
      </c>
      <c r="C27" s="18" t="s">
        <v>180</v>
      </c>
      <c r="D27" s="8" t="s">
        <v>181</v>
      </c>
      <c r="E27" s="8" t="s">
        <v>219</v>
      </c>
      <c r="F27" s="8" t="s">
        <v>183</v>
      </c>
      <c r="G27" s="9">
        <v>11</v>
      </c>
      <c r="H27" s="8" t="s">
        <v>371</v>
      </c>
      <c r="I27" s="10" t="s">
        <v>372</v>
      </c>
      <c r="J27" s="19" t="s">
        <v>373</v>
      </c>
      <c r="K27" s="8" t="s">
        <v>374</v>
      </c>
      <c r="L27" s="9">
        <v>11</v>
      </c>
      <c r="M27" s="20" t="s">
        <v>375</v>
      </c>
      <c r="N27" s="12">
        <v>11</v>
      </c>
      <c r="O27" s="12">
        <v>11</v>
      </c>
      <c r="P27" s="10" t="s">
        <v>376</v>
      </c>
      <c r="Q27" s="10" t="s">
        <v>377</v>
      </c>
      <c r="R27" s="8" t="s">
        <v>191</v>
      </c>
      <c r="S27" s="8" t="s">
        <v>378</v>
      </c>
      <c r="T27" s="8" t="s">
        <v>235</v>
      </c>
      <c r="U27" s="8" t="s">
        <v>379</v>
      </c>
      <c r="V27" s="8" t="s">
        <v>380</v>
      </c>
      <c r="W27" s="8" t="s">
        <v>243</v>
      </c>
      <c r="X27" s="8" t="s">
        <v>197</v>
      </c>
      <c r="Y27" s="8" t="s">
        <v>198</v>
      </c>
      <c r="Z27" s="8" t="s">
        <v>197</v>
      </c>
      <c r="AA27" s="8" t="s">
        <v>197</v>
      </c>
      <c r="AB27" s="8" t="s">
        <v>197</v>
      </c>
      <c r="AC27" s="13" t="s">
        <v>199</v>
      </c>
      <c r="AD27" s="8" t="s">
        <v>200</v>
      </c>
      <c r="AE27" s="8" t="s">
        <v>197</v>
      </c>
      <c r="AF27" s="8" t="s">
        <v>197</v>
      </c>
      <c r="AG27" s="8" t="s">
        <v>201</v>
      </c>
      <c r="AH27" s="8" t="s">
        <v>197</v>
      </c>
      <c r="AI27" s="8" t="s">
        <v>201</v>
      </c>
      <c r="AJ27" s="8" t="s">
        <v>202</v>
      </c>
      <c r="AK27" s="8">
        <v>29000</v>
      </c>
      <c r="AL27" s="8" t="s">
        <v>197</v>
      </c>
      <c r="AM27" s="6" t="s">
        <v>203</v>
      </c>
      <c r="AN27" s="6" t="s">
        <v>203</v>
      </c>
      <c r="AO27" s="6" t="s">
        <v>203</v>
      </c>
      <c r="AP27" s="14" t="s">
        <v>204</v>
      </c>
      <c r="AQ27" s="15" t="s">
        <v>381</v>
      </c>
      <c r="AR27" s="15" t="s">
        <v>260</v>
      </c>
      <c r="AS27" s="15" t="s">
        <v>381</v>
      </c>
      <c r="AT27" s="8" t="s">
        <v>382</v>
      </c>
      <c r="AU27" s="20" t="s">
        <v>383</v>
      </c>
      <c r="AV27" s="20" t="s">
        <v>383</v>
      </c>
      <c r="AW27" s="20" t="s">
        <v>210</v>
      </c>
      <c r="AX27" s="16">
        <f>1373637.2/1.16</f>
        <v>1184170</v>
      </c>
      <c r="AY27" s="16">
        <v>1373637.2</v>
      </c>
      <c r="AZ27" s="16">
        <f>1373637.2*0.4</f>
        <v>549454.88</v>
      </c>
      <c r="BA27" s="16">
        <v>1373637.2</v>
      </c>
      <c r="BB27" s="8" t="s">
        <v>183</v>
      </c>
      <c r="BC27" s="6" t="s">
        <v>203</v>
      </c>
      <c r="BD27" s="14" t="s">
        <v>211</v>
      </c>
      <c r="BE27" s="8" t="s">
        <v>380</v>
      </c>
      <c r="BF27" s="20" t="s">
        <v>383</v>
      </c>
      <c r="BG27" s="20" t="s">
        <v>210</v>
      </c>
      <c r="BH27" s="8" t="s">
        <v>191</v>
      </c>
      <c r="BI27" s="8" t="s">
        <v>191</v>
      </c>
      <c r="BJ27" s="9">
        <v>11</v>
      </c>
      <c r="BK27" s="8" t="s">
        <v>213</v>
      </c>
      <c r="BL27" s="8" t="s">
        <v>214</v>
      </c>
      <c r="BM27" s="8" t="s">
        <v>203</v>
      </c>
      <c r="BN27" s="6" t="s">
        <v>203</v>
      </c>
      <c r="BO27" s="6" t="s">
        <v>203</v>
      </c>
      <c r="BP27" s="8" t="s">
        <v>191</v>
      </c>
      <c r="BQ27" s="8" t="s">
        <v>203</v>
      </c>
      <c r="BR27" s="8" t="s">
        <v>215</v>
      </c>
      <c r="BS27" s="8" t="s">
        <v>216</v>
      </c>
      <c r="BT27" s="9">
        <v>11</v>
      </c>
      <c r="BU27" s="6" t="s">
        <v>203</v>
      </c>
      <c r="BV27" s="17" t="s">
        <v>191</v>
      </c>
      <c r="BW27" s="17" t="s">
        <v>191</v>
      </c>
      <c r="BX27" s="17" t="s">
        <v>191</v>
      </c>
      <c r="BY27" s="17" t="s">
        <v>191</v>
      </c>
      <c r="BZ27" s="8" t="s">
        <v>206</v>
      </c>
      <c r="CA27" s="21" t="s">
        <v>332</v>
      </c>
      <c r="CB27" s="21" t="s">
        <v>332</v>
      </c>
      <c r="CC27" s="8" t="s">
        <v>265</v>
      </c>
    </row>
    <row r="28" ht="89.25" spans="1:81">
      <c r="A28" s="6">
        <v>2023</v>
      </c>
      <c r="B28" s="18" t="s">
        <v>179</v>
      </c>
      <c r="C28" s="18" t="s">
        <v>180</v>
      </c>
      <c r="D28" s="8" t="s">
        <v>181</v>
      </c>
      <c r="E28" s="8" t="s">
        <v>219</v>
      </c>
      <c r="F28" s="8" t="s">
        <v>183</v>
      </c>
      <c r="G28" s="9">
        <v>11</v>
      </c>
      <c r="H28" s="8" t="s">
        <v>371</v>
      </c>
      <c r="I28" s="10" t="s">
        <v>372</v>
      </c>
      <c r="J28" s="19" t="s">
        <v>373</v>
      </c>
      <c r="K28" s="8" t="s">
        <v>374</v>
      </c>
      <c r="L28" s="9">
        <v>11</v>
      </c>
      <c r="M28" s="20" t="s">
        <v>375</v>
      </c>
      <c r="N28" s="12">
        <v>11</v>
      </c>
      <c r="O28" s="12">
        <v>11</v>
      </c>
      <c r="P28" s="10" t="s">
        <v>376</v>
      </c>
      <c r="Q28" s="10" t="s">
        <v>377</v>
      </c>
      <c r="R28" s="8" t="s">
        <v>191</v>
      </c>
      <c r="S28" s="8" t="s">
        <v>384</v>
      </c>
      <c r="T28" s="8" t="s">
        <v>385</v>
      </c>
      <c r="U28" s="8" t="s">
        <v>386</v>
      </c>
      <c r="V28" s="8" t="s">
        <v>387</v>
      </c>
      <c r="W28" s="8" t="s">
        <v>243</v>
      </c>
      <c r="X28" s="8" t="s">
        <v>197</v>
      </c>
      <c r="Y28" s="8" t="s">
        <v>198</v>
      </c>
      <c r="Z28" s="8" t="s">
        <v>197</v>
      </c>
      <c r="AA28" s="8" t="s">
        <v>197</v>
      </c>
      <c r="AB28" s="8" t="s">
        <v>197</v>
      </c>
      <c r="AC28" s="13" t="s">
        <v>199</v>
      </c>
      <c r="AD28" s="8" t="s">
        <v>200</v>
      </c>
      <c r="AE28" s="8" t="s">
        <v>197</v>
      </c>
      <c r="AF28" s="8" t="s">
        <v>197</v>
      </c>
      <c r="AG28" s="8" t="s">
        <v>201</v>
      </c>
      <c r="AH28" s="8" t="s">
        <v>197</v>
      </c>
      <c r="AI28" s="8" t="s">
        <v>201</v>
      </c>
      <c r="AJ28" s="8" t="s">
        <v>202</v>
      </c>
      <c r="AK28" s="8">
        <v>29000</v>
      </c>
      <c r="AL28" s="8" t="s">
        <v>197</v>
      </c>
      <c r="AM28" s="6" t="s">
        <v>203</v>
      </c>
      <c r="AN28" s="6" t="s">
        <v>203</v>
      </c>
      <c r="AO28" s="6" t="s">
        <v>203</v>
      </c>
      <c r="AP28" s="14" t="s">
        <v>204</v>
      </c>
      <c r="AQ28" s="15" t="s">
        <v>381</v>
      </c>
      <c r="AR28" s="15" t="s">
        <v>260</v>
      </c>
      <c r="AS28" s="15" t="s">
        <v>381</v>
      </c>
      <c r="AT28" s="8" t="s">
        <v>388</v>
      </c>
      <c r="AU28" s="20" t="s">
        <v>383</v>
      </c>
      <c r="AV28" s="20" t="s">
        <v>383</v>
      </c>
      <c r="AW28" s="20" t="s">
        <v>210</v>
      </c>
      <c r="AX28" s="16">
        <f>1926793.04/1.16</f>
        <v>1661028.48275862</v>
      </c>
      <c r="AY28" s="16">
        <v>1926793.04</v>
      </c>
      <c r="AZ28" s="16">
        <f>1926793.04*0.4</f>
        <v>770717.216</v>
      </c>
      <c r="BA28" s="16">
        <v>1926793.04</v>
      </c>
      <c r="BB28" s="8" t="s">
        <v>183</v>
      </c>
      <c r="BC28" s="6" t="s">
        <v>203</v>
      </c>
      <c r="BD28" s="14" t="s">
        <v>211</v>
      </c>
      <c r="BE28" s="8" t="s">
        <v>380</v>
      </c>
      <c r="BF28" s="20" t="s">
        <v>383</v>
      </c>
      <c r="BG28" s="20" t="s">
        <v>210</v>
      </c>
      <c r="BH28" s="8" t="s">
        <v>191</v>
      </c>
      <c r="BI28" s="8" t="s">
        <v>191</v>
      </c>
      <c r="BJ28" s="9">
        <v>11</v>
      </c>
      <c r="BK28" s="8" t="s">
        <v>213</v>
      </c>
      <c r="BL28" s="8" t="s">
        <v>214</v>
      </c>
      <c r="BM28" s="8" t="s">
        <v>203</v>
      </c>
      <c r="BN28" s="6" t="s">
        <v>203</v>
      </c>
      <c r="BO28" s="6" t="s">
        <v>203</v>
      </c>
      <c r="BP28" s="8" t="s">
        <v>191</v>
      </c>
      <c r="BQ28" s="8" t="s">
        <v>203</v>
      </c>
      <c r="BR28" s="8" t="s">
        <v>215</v>
      </c>
      <c r="BS28" s="8" t="s">
        <v>216</v>
      </c>
      <c r="BT28" s="9">
        <v>11</v>
      </c>
      <c r="BU28" s="6" t="s">
        <v>203</v>
      </c>
      <c r="BV28" s="17" t="s">
        <v>191</v>
      </c>
      <c r="BW28" s="17" t="s">
        <v>191</v>
      </c>
      <c r="BX28" s="17" t="s">
        <v>191</v>
      </c>
      <c r="BY28" s="17" t="s">
        <v>191</v>
      </c>
      <c r="BZ28" s="8" t="s">
        <v>206</v>
      </c>
      <c r="CA28" s="21" t="s">
        <v>332</v>
      </c>
      <c r="CB28" s="21" t="s">
        <v>332</v>
      </c>
      <c r="CC28" s="8" t="s">
        <v>265</v>
      </c>
    </row>
  </sheetData>
  <mergeCells count="7">
    <mergeCell ref="A2:C2"/>
    <mergeCell ref="D2:F2"/>
    <mergeCell ref="G2:I2"/>
    <mergeCell ref="A3:C3"/>
    <mergeCell ref="D3:F3"/>
    <mergeCell ref="G3:I3"/>
    <mergeCell ref="A6:CC6"/>
  </mergeCells>
  <dataValidations count="14">
    <dataValidation type="list" allowBlank="1" showErrorMessage="1" sqref="AD8 AD9 AD10 AD11 AD12 AD13 AD14 AD15 AD16 AD17 AD18 AD19 AD20 AD21 AD22 AD23 AD24 AD25 AD26 AD27 AD28">
      <formula1>Hidden_527</formula1>
    </dataValidation>
    <dataValidation type="list" allowBlank="1" showErrorMessage="1" sqref="D8 D9 D10 D11 D12 D13 D14 D15 D16 D17 D18 D19 D20 D21 D22 D23 D24 D25 D26 D27 D28 D29:D201">
      <formula1>Hidden_13</formula1>
    </dataValidation>
    <dataValidation type="list" allowBlank="1" showErrorMessage="1" sqref="E8 E9 E10 E11 E12 E13 E14 E15 E16 E17 E18 E19 E20 E21 E22 E23 E24 E25 E26 E27 E28 E29:E201">
      <formula1>Hidden_24</formula1>
    </dataValidation>
    <dataValidation type="list" allowBlank="1" showErrorMessage="1" sqref="BS8:BS25 BS26:BS28 BS29:BS201">
      <formula1>Hidden_1070</formula1>
    </dataValidation>
    <dataValidation type="list" allowBlank="1" showErrorMessage="1" sqref="F8 F9 F10 F11 F12 F13 F14 F15 F16 F17 F18 F19 F20 F21 F22 F23 F24 F25 F26 F27 F28 F29:F201 BB8:BB25 BB26:BB28">
      <formula1>Hidden_35</formula1>
    </dataValidation>
    <dataValidation type="list" allowBlank="1" showInputMessage="1" showErrorMessage="1" sqref="AC8 AC9:AC28">
      <formula1>Hidden_6!$A$1:$A$41</formula1>
    </dataValidation>
    <dataValidation type="list" allowBlank="1" showErrorMessage="1" sqref="Y8 Y9:Y28 Y29:Y201">
      <formula1>Hidden_524</formula1>
    </dataValidation>
    <dataValidation type="list" allowBlank="1" showInputMessage="1" showErrorMessage="1" sqref="AJ8 AJ9:AJ28">
      <formula1>Hidden_7!$A$1:$A$32</formula1>
    </dataValidation>
    <dataValidation type="list" allowBlank="1" showErrorMessage="1" sqref="AK8 AK9:AK28">
      <formula1>Hidden_634</formula1>
    </dataValidation>
    <dataValidation type="list" allowBlank="1" showErrorMessage="1" sqref="BR28 BR8:BR25 BR26:BR27 BR29:BR201">
      <formula1>Hidden_969</formula1>
    </dataValidation>
    <dataValidation type="list" allowBlank="1" showErrorMessage="1" sqref="W8:W25 W26:W28 W29:W201">
      <formula1>Hidden_422</formula1>
    </dataValidation>
    <dataValidation type="list" allowBlank="1" showErrorMessage="1" sqref="AC29:AC201">
      <formula1>Hidden_628</formula1>
    </dataValidation>
    <dataValidation type="list" allowBlank="1" showErrorMessage="1" sqref="AJ29:AJ201">
      <formula1>Hidden_735</formula1>
    </dataValidation>
    <dataValidation type="list" allowBlank="1" showErrorMessage="1" sqref="BK8:BK25 BK26:BK28 BK29:BK201">
      <formula1>Hidden_862</formula1>
    </dataValidation>
  </dataValidations>
  <hyperlinks>
    <hyperlink ref="G14" location="Tabla_416440!A1" display="4"/>
    <hyperlink ref="G20" location="Tabla_416440!A1" display="7"/>
    <hyperlink ref="G13" location="Tabla_416440!A1" display="3"/>
    <hyperlink ref="G16" location="Tabla_416440!A1" display="5"/>
    <hyperlink ref="G21" location="Tabla_416440!A1" display="8"/>
    <hyperlink ref="G9" location="Tabla_416440!A1" display="2"/>
    <hyperlink ref="G10" location="Tabla_416440!A1" display="2"/>
    <hyperlink ref="G11" location="Tabla_416440!A1" display="2"/>
    <hyperlink ref="G12" location="Tabla_416440!A1" display="2"/>
    <hyperlink ref="G15" location="Tabla_416440!A1" display="4"/>
    <hyperlink ref="G17" location="Tabla_416440!A1" display="6"/>
    <hyperlink ref="G18" location="Tabla_416440!A1" display="6"/>
    <hyperlink ref="G19" location="Tabla_416440!A1" display="6"/>
    <hyperlink ref="G22" location="Tabla_416440!A1" display="8"/>
    <hyperlink ref="G23" location="Tabla_416440!A1" display="9"/>
    <hyperlink ref="G24" location="Tabla_416440!A1" display="10"/>
    <hyperlink ref="G25" location="Tabla_416440!A1" display="10"/>
    <hyperlink ref="G26" location="Tabla_416440!A1" display="10"/>
    <hyperlink ref="G27" location="Tabla_416440!A1" display="11"/>
    <hyperlink ref="G28" location="Tabla_416440!A1" display="11"/>
    <hyperlink ref="L8" location="Tabla_416469!A1" display="1"/>
    <hyperlink ref="L9" location="Tabla_416440!A1" display="2"/>
    <hyperlink ref="L10" location="Tabla_416440!A1" display="2"/>
    <hyperlink ref="L11" location="Tabla_416440!A1" display="2"/>
    <hyperlink ref="L12" location="Tabla_416440!A1" display="2"/>
    <hyperlink ref="L13" location="Tabla_416440!A1" display="3"/>
    <hyperlink ref="L14" location="Tabla_416440!A1" display="4"/>
    <hyperlink ref="L15" location="Tabla_416440!A1" display="4"/>
    <hyperlink ref="L16" location="Tabla_416440!A1" display="5"/>
    <hyperlink ref="L17" location="Tabla_416440!A1" display="6"/>
    <hyperlink ref="L18" location="Tabla_416440!A1" display="6"/>
    <hyperlink ref="L19" location="Tabla_416440!A1" display="6"/>
    <hyperlink ref="L20" location="Tabla_416440!A1" display="7"/>
    <hyperlink ref="L21" location="Tabla_416440!A1" display="8"/>
    <hyperlink ref="L22" location="Tabla_416440!A1" display="8"/>
    <hyperlink ref="L23" location="Tabla_416440!A1" display="9"/>
    <hyperlink ref="L24" location="Tabla_416440!A1" display="10"/>
    <hyperlink ref="L25" location="Tabla_416440!A1" display="10"/>
    <hyperlink ref="L26" location="Tabla_416440!A1" display="10"/>
    <hyperlink ref="L27" location="Tabla_416440!A1" display="11"/>
    <hyperlink ref="L28" location="Tabla_416440!A1" display="11"/>
    <hyperlink ref="N8" location="Tabla_416470!A1" display="1"/>
    <hyperlink ref="O8" location="Tabla_416471!A1" display="1"/>
    <hyperlink ref="N16" location="Tabla_416470!A1" display="5"/>
    <hyperlink ref="N21" location="Tabla_416470!A1" display="8"/>
    <hyperlink ref="N9" location="Tabla_416470!A1" display="2"/>
    <hyperlink ref="O9" location="Tabla_416470!A1" display="2"/>
    <hyperlink ref="N10" location="Tabla_416470!A1" display="2"/>
    <hyperlink ref="N11" location="Tabla_416470!A1" display="2"/>
    <hyperlink ref="N12" location="Tabla_416470!A1" display="2"/>
    <hyperlink ref="O10" location="Tabla_416470!A1" display="2"/>
    <hyperlink ref="O11" location="Tabla_416470!A1" display="2"/>
    <hyperlink ref="O12" location="Tabla_416470!A1" display="2"/>
    <hyperlink ref="N13" location="Tabla_416470!A1" display="3"/>
    <hyperlink ref="O13" location="Tabla_416470!A1" display="3"/>
    <hyperlink ref="N14" location="Tabla_416470!A1" display="4"/>
    <hyperlink ref="O14" location="Tabla_416470!A1" display="4"/>
    <hyperlink ref="O16" location="Tabla_416470!A1" display="5"/>
    <hyperlink ref="N15" location="Tabla_416470!A1" display="4"/>
    <hyperlink ref="O15" location="Tabla_416470!A1" display="4"/>
    <hyperlink ref="N17" location="Tabla_416470!A1" display="6"/>
    <hyperlink ref="O17" location="Tabla_416470!A1" display="6"/>
    <hyperlink ref="N18" location="Tabla_416470!A1" display="6"/>
    <hyperlink ref="N19" location="Tabla_416470!A1" display="6"/>
    <hyperlink ref="O18" location="Tabla_416470!A1" display="6"/>
    <hyperlink ref="O19" location="Tabla_416470!A1" display="6"/>
    <hyperlink ref="N20" location="Tabla_416470!A1" display="7"/>
    <hyperlink ref="O20" location="Tabla_416470!A1" display="7"/>
    <hyperlink ref="O21" location="Tabla_416470!A1" display="8"/>
    <hyperlink ref="N22" location="Tabla_416470!A1" display="8"/>
    <hyperlink ref="O22" location="Tabla_416470!A1" display="8"/>
    <hyperlink ref="N23" location="Tabla_416470!A1" display="9"/>
    <hyperlink ref="O23" location="Tabla_416470!A1" display="9"/>
    <hyperlink ref="N25" location="Tabla_416470!A1" display="10"/>
    <hyperlink ref="N26" location="Tabla_416470!A1" display="10"/>
    <hyperlink ref="N27" location="Tabla_416470!A1" display="11"/>
    <hyperlink ref="N24" location="Tabla_416470!A1" display="10"/>
    <hyperlink ref="O24" location="Tabla_416470!A1" display="10"/>
    <hyperlink ref="O25" location="Tabla_416470!A1" display="10"/>
    <hyperlink ref="O26" location="Tabla_416470!A1" display="10"/>
    <hyperlink ref="O27" location="Tabla_416470!A1" display="11"/>
    <hyperlink ref="N28" location="Tabla_416470!A1" display="11"/>
    <hyperlink ref="O28" location="Tabla_416470!A1" display="11"/>
    <hyperlink ref="BJ8" location="Tabla_416472!A1" display="1"/>
    <hyperlink ref="BJ14" location="Tabla_416472!A1" display="4"/>
    <hyperlink ref="BJ20" location="Tabla_416472!A1" display="7"/>
    <hyperlink ref="BJ13" location="Tabla_416472!A1" display="3"/>
    <hyperlink ref="BJ16" location="Tabla_416472!A1" display="5"/>
    <hyperlink ref="BJ21" location="Tabla_416472!A1" display="8"/>
    <hyperlink ref="BJ9" location="Tabla_416472!A1" display="2"/>
    <hyperlink ref="BJ10" location="Tabla_416472!A1" display="2"/>
    <hyperlink ref="BJ11" location="Tabla_416472!A1" display="2"/>
    <hyperlink ref="BJ12" location="Tabla_416472!A1" display="2"/>
    <hyperlink ref="BJ15" location="Tabla_416472!A1" display="4"/>
    <hyperlink ref="BJ17" location="Tabla_416472!A1" display="6"/>
    <hyperlink ref="BJ18" location="Tabla_416472!A1" display="6"/>
    <hyperlink ref="BJ19" location="Tabla_416472!A1" display="6"/>
    <hyperlink ref="BJ22" location="Tabla_416472!A1" display="8"/>
    <hyperlink ref="BJ23" location="Tabla_416472!A1" display="9"/>
    <hyperlink ref="BJ24" location="Tabla_416472!A1" display="10"/>
    <hyperlink ref="BJ25" location="Tabla_416472!A1" display="10"/>
    <hyperlink ref="BJ26" location="Tabla_416472!A1" display="10"/>
    <hyperlink ref="BJ27" location="Tabla_416472!A1" display="11"/>
    <hyperlink ref="BJ28" location="Tabla_416472!A1" display="11"/>
    <hyperlink ref="BT8" location="Tabla_416473!A1" display="1"/>
    <hyperlink ref="BT9" location="Tabla_416473!A1" display="2"/>
    <hyperlink ref="BT10" location="Tabla_416473!A1" display="2"/>
    <hyperlink ref="BT11" location="Tabla_416473!A1" display="2"/>
    <hyperlink ref="BT12" location="Tabla_416473!A1" display="2"/>
    <hyperlink ref="G8" location="Tabla_416440!A1" display="1"/>
    <hyperlink ref="I9" r:id="rId1" display="https://www.sistemas.chiapas.gob.mx/TransparenciaV3/Descargas/DescargarArchivo/?idArchivo=207765&amp;tipoArchivo=1"/>
    <hyperlink ref="I10" r:id="rId1" display="https://www.sistemas.chiapas.gob.mx/TransparenciaV3/Descargas/DescargarArchivo/?idArchivo=207765&amp;tipoArchivo=1"/>
    <hyperlink ref="I11" r:id="rId1" display="https://www.sistemas.chiapas.gob.mx/TransparenciaV3/Descargas/DescargarArchivo/?idArchivo=207765&amp;tipoArchivo=1"/>
    <hyperlink ref="I12" r:id="rId1" display="https://www.sistemas.chiapas.gob.mx/TransparenciaV3/Descargas/DescargarArchivo/?idArchivo=207765&amp;tipoArchivo=1"/>
    <hyperlink ref="I13" r:id="rId2" display="https://www.sistemas.chiapas.gob.mx/TransparenciaV3/Descargas/DescargarArchivo/?idArchivo=207770&amp;tipoArchivo=1"/>
    <hyperlink ref="I14" r:id="rId3" display="https://www.sistemas.chiapas.gob.mx/TransparenciaV3/Descargas/DescargarArchivo/?idArchivo=207775&amp;tipoArchivo=1"/>
    <hyperlink ref="I15" r:id="rId3" display="https://www.sistemas.chiapas.gob.mx/TransparenciaV3/Descargas/DescargarArchivo/?idArchivo=207775&amp;tipoArchivo=1"/>
    <hyperlink ref="I16" r:id="rId4" display="https://www.sistemas.chiapas.gob.mx/TransparenciaV3/Descargas/DescargarArchivo/?idArchivo=207776&amp;tipoArchivo=1"/>
    <hyperlink ref="I20" r:id="rId5" display="https://www.sistemas.chiapas.gob.mx/TransparenciaV3/Descargas/DescargarArchivo/?idArchivo=207769&amp;tipoArchivo=1"/>
    <hyperlink ref="I21" r:id="rId6" display="https://www.sistemas.chiapas.gob.mx/TransparenciaV3/Descargas/DescargarArchivo/?idArchivo=207785&amp;tipoArchivo=1"/>
    <hyperlink ref="I22" r:id="rId6" display="https://www.sistemas.chiapas.gob.mx/TransparenciaV3/Descargas/DescargarArchivo/?idArchivo=207785&amp;tipoArchivo=1"/>
    <hyperlink ref="I23" r:id="rId7" display="https://www.sistemas.chiapas.gob.mx/TransparenciaV3/Descargas/DescargarArchivo/?idArchivo=207788&amp;tipoArchivo=1"/>
    <hyperlink ref="I24" r:id="rId8" display="https://www.sistemas.chiapas.gob.mx/TransparenciaV3/Descargas/DescargarArchivo/?idArchivo=207791&amp;tipoArchivo=1"/>
    <hyperlink ref="I25" r:id="rId8" display="https://www.sistemas.chiapas.gob.mx/TransparenciaV3/Descargas/DescargarArchivo/?idArchivo=207791&amp;tipoArchivo=1"/>
    <hyperlink ref="I26" r:id="rId8" display="https://www.sistemas.chiapas.gob.mx/TransparenciaV3/Descargas/DescargarArchivo/?idArchivo=207791&amp;tipoArchivo=1"/>
    <hyperlink ref="I27" r:id="rId9" display="https://www.sistemas.chiapas.gob.mx/TransparenciaV3/Descargas/DescargarArchivo/?idArchivo=207794&amp;tipoArchivo=1"/>
    <hyperlink ref="I28" r:id="rId9" display="https://www.sistemas.chiapas.gob.mx/TransparenciaV3/Descargas/DescargarArchivo/?idArchivo=207794&amp;tipoArchivo=1"/>
    <hyperlink ref="P13" r:id="rId10" display="https://www.sistemas.chiapas.gob.mx/TransparenciaV3/Descargas/DescargarArchivo/?idArchivo=207771&amp;tipoArchivo=1"/>
    <hyperlink ref="Q13" r:id="rId11" display="https://www.sistemas.chiapas.gob.mx/TransparenciaV3/Descargas/DescargarArchivo/?idArchivo=207772&amp;tipoArchivo=1"/>
    <hyperlink ref="P14" r:id="rId12" display="https://www.sistemas.chiapas.gob.mx/TransparenciaV3/Descargas/DescargarArchivo/?idArchivo=207773&amp;tipoArchivo=1"/>
    <hyperlink ref="Q14" r:id="rId13" display="https://www.sistemas.chiapas.gob.mx/TransparenciaV3/Descargas/DescargarArchivo/?idArchivo=207774&amp;tipoArchivo=1"/>
    <hyperlink ref="P15" r:id="rId12" display="https://www.sistemas.chiapas.gob.mx/TransparenciaV3/Descargas/DescargarArchivo/?idArchivo=207773&amp;tipoArchivo=1"/>
    <hyperlink ref="Q15" r:id="rId13" display="https://www.sistemas.chiapas.gob.mx/TransparenciaV3/Descargas/DescargarArchivo/?idArchivo=207774&amp;tipoArchivo=1"/>
    <hyperlink ref="P16" r:id="rId14" display="https://www.sistemas.chiapas.gob.mx/TransparenciaV3/Descargas/DescargarArchivo/?idArchivo=207777&amp;tipoArchivo=1"/>
    <hyperlink ref="P20" r:id="rId15" display="https://www.sistemas.chiapas.gob.mx/TransparenciaV3/Descargas/DescargarArchivo/?idArchivo=207782&amp;tipoArchivo=1"/>
    <hyperlink ref="Q20" r:id="rId16" display="https://www.sistemas.chiapas.gob.mx/TransparenciaV3/Descargas/DescargarArchivo/?idArchivo=207783&amp;tipoArchivo=1"/>
    <hyperlink ref="P21" r:id="rId17" display="https://www.sistemas.chiapas.gob.mx/TransparenciaV3/Descargas/DescargarArchivo/?idArchivo=207786&amp;tipoArchivo=1"/>
    <hyperlink ref="Q21" r:id="rId18" display="https://www.sistemas.chiapas.gob.mx/TransparenciaV3/Descargas/DescargarArchivo/?idArchivo=207787&amp;tipoArchivo=1"/>
    <hyperlink ref="P22" r:id="rId17" display="https://www.sistemas.chiapas.gob.mx/TransparenciaV3/Descargas/DescargarArchivo/?idArchivo=207786&amp;tipoArchivo=1"/>
    <hyperlink ref="Q22" r:id="rId18" display="https://www.sistemas.chiapas.gob.mx/TransparenciaV3/Descargas/DescargarArchivo/?idArchivo=207787&amp;tipoArchivo=1"/>
    <hyperlink ref="P23" r:id="rId19" display="https://www.sistemas.chiapas.gob.mx/TransparenciaV3/Descargas/DescargarArchivo/?idArchivo=207789&amp;tipoArchivo=1"/>
    <hyperlink ref="Q23" r:id="rId20" display="https://www.sistemas.chiapas.gob.mx/TransparenciaV3/Descargas/DescargarArchivo/?idArchivo=207790&amp;tipoArchivo=1"/>
    <hyperlink ref="P24" r:id="rId21" display="https://www.sistemas.chiapas.gob.mx/TransparenciaV3/Descargas/DescargarArchivo/?idArchivo=207792&amp;tipoArchivo=1"/>
    <hyperlink ref="Q24" r:id="rId22" display="https://www.sistemas.chiapas.gob.mx/TransparenciaV3/Descargas/DescargarArchivo/?idArchivo=207793&amp;tipoArchivo=1"/>
    <hyperlink ref="P25" r:id="rId21" display="https://www.sistemas.chiapas.gob.mx/TransparenciaV3/Descargas/DescargarArchivo/?idArchivo=207792&amp;tipoArchivo=1"/>
    <hyperlink ref="P26" r:id="rId21" display="https://www.sistemas.chiapas.gob.mx/TransparenciaV3/Descargas/DescargarArchivo/?idArchivo=207792&amp;tipoArchivo=1"/>
    <hyperlink ref="Q25" r:id="rId22" display="https://www.sistemas.chiapas.gob.mx/TransparenciaV3/Descargas/DescargarArchivo/?idArchivo=207793&amp;tipoArchivo=1"/>
    <hyperlink ref="Q26" r:id="rId22" display="https://www.sistemas.chiapas.gob.mx/TransparenciaV3/Descargas/DescargarArchivo/?idArchivo=207793&amp;tipoArchivo=1"/>
    <hyperlink ref="I8" r:id="rId23" display="https://www.sistemas.chiapas.gob.mx/TransparenciaV3/Descargas/DescargarArchivo/?idArchivo=192049&amp;tipoArchivo=1"/>
    <hyperlink ref="P8" r:id="rId24" display="https://www.sistemas.chiapas.gob.mx/TransparenciaV3/Descargas/DescargarArchivo/?idArchivo=192052&amp;tipoArchivo=1"/>
    <hyperlink ref="Q8" r:id="rId25" display="https://www.sistemas.chiapas.gob.mx/TransparenciaV3/Descargas/DescargarArchivo/?idArchivo=192053&amp;tipoArchivo=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181</v>
      </c>
    </row>
    <row r="2" spans="1:1">
      <c r="A2" t="s">
        <v>389</v>
      </c>
    </row>
    <row r="3" spans="1:1">
      <c r="A3" t="s">
        <v>390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391</v>
      </c>
    </row>
    <row r="2" spans="1:1">
      <c r="A2" t="s">
        <v>392</v>
      </c>
    </row>
    <row r="3" spans="1:1">
      <c r="A3" t="s">
        <v>182</v>
      </c>
    </row>
    <row r="4" spans="1:1">
      <c r="A4" t="s">
        <v>393</v>
      </c>
    </row>
    <row r="5" spans="1:1">
      <c r="A5" t="s">
        <v>219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183</v>
      </c>
    </row>
    <row r="2" spans="1:1">
      <c r="A2" t="s">
        <v>394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243</v>
      </c>
    </row>
    <row r="2" spans="1:1">
      <c r="A2" t="s">
        <v>196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198</v>
      </c>
    </row>
    <row r="2" spans="1:1">
      <c r="A2" t="s">
        <v>395</v>
      </c>
    </row>
    <row r="3" spans="1:1">
      <c r="A3" t="s">
        <v>396</v>
      </c>
    </row>
    <row r="4" spans="1:1">
      <c r="A4" t="s">
        <v>397</v>
      </c>
    </row>
    <row r="5" spans="1:1">
      <c r="A5" t="s">
        <v>398</v>
      </c>
    </row>
    <row r="6" spans="1:1">
      <c r="A6" t="s">
        <v>399</v>
      </c>
    </row>
    <row r="7" spans="1:1">
      <c r="A7" t="s">
        <v>400</v>
      </c>
    </row>
    <row r="8" spans="1:1">
      <c r="A8" t="s">
        <v>401</v>
      </c>
    </row>
    <row r="9" spans="1:1">
      <c r="A9" t="s">
        <v>402</v>
      </c>
    </row>
    <row r="10" spans="1:1">
      <c r="A10" t="s">
        <v>403</v>
      </c>
    </row>
    <row r="11" spans="1:1">
      <c r="A11" t="s">
        <v>404</v>
      </c>
    </row>
    <row r="12" spans="1:1">
      <c r="A12" t="s">
        <v>405</v>
      </c>
    </row>
    <row r="13" spans="1:1">
      <c r="A13" t="s">
        <v>406</v>
      </c>
    </row>
    <row r="14" spans="1:1">
      <c r="A14" t="s">
        <v>407</v>
      </c>
    </row>
    <row r="15" spans="1:1">
      <c r="A15" t="s">
        <v>408</v>
      </c>
    </row>
    <row r="16" spans="1:1">
      <c r="A16" t="s">
        <v>409</v>
      </c>
    </row>
    <row r="17" spans="1:1">
      <c r="A17" t="s">
        <v>410</v>
      </c>
    </row>
    <row r="18" spans="1:1">
      <c r="A18" t="s">
        <v>411</v>
      </c>
    </row>
    <row r="19" spans="1:1">
      <c r="A19" t="s">
        <v>412</v>
      </c>
    </row>
    <row r="20" spans="1:1">
      <c r="A20" t="s">
        <v>413</v>
      </c>
    </row>
    <row r="21" spans="1:1">
      <c r="A21" t="s">
        <v>414</v>
      </c>
    </row>
    <row r="22" spans="1:1">
      <c r="A22" t="s">
        <v>415</v>
      </c>
    </row>
    <row r="23" spans="1:1">
      <c r="A23" t="s">
        <v>416</v>
      </c>
    </row>
    <row r="24" spans="1:1">
      <c r="A24" t="s">
        <v>417</v>
      </c>
    </row>
    <row r="25" spans="1:1">
      <c r="A25" t="s">
        <v>418</v>
      </c>
    </row>
    <row r="26" spans="1:1">
      <c r="A26" t="s">
        <v>419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topLeftCell="A34" workbookViewId="0">
      <selection activeCell="A1" sqref="A1"/>
    </sheetView>
  </sheetViews>
  <sheetFormatPr defaultColWidth="9" defaultRowHeight="15"/>
  <sheetData>
    <row r="1" spans="1:1">
      <c r="A1" t="s">
        <v>420</v>
      </c>
    </row>
    <row r="2" spans="1:1">
      <c r="A2" t="s">
        <v>414</v>
      </c>
    </row>
    <row r="3" spans="1:1">
      <c r="A3" t="s">
        <v>199</v>
      </c>
    </row>
    <row r="4" spans="1:1">
      <c r="A4" t="s">
        <v>421</v>
      </c>
    </row>
    <row r="5" spans="1:1">
      <c r="A5" t="s">
        <v>422</v>
      </c>
    </row>
    <row r="6" spans="1:1">
      <c r="A6" t="s">
        <v>423</v>
      </c>
    </row>
    <row r="7" spans="1:1">
      <c r="A7" t="s">
        <v>200</v>
      </c>
    </row>
    <row r="8" spans="1:1">
      <c r="A8" t="s">
        <v>424</v>
      </c>
    </row>
    <row r="9" spans="1:1">
      <c r="A9" t="s">
        <v>425</v>
      </c>
    </row>
    <row r="10" spans="1:1">
      <c r="A10" t="s">
        <v>426</v>
      </c>
    </row>
    <row r="11" spans="1:1">
      <c r="A11" t="s">
        <v>427</v>
      </c>
    </row>
    <row r="12" spans="1:1">
      <c r="A12" t="s">
        <v>428</v>
      </c>
    </row>
    <row r="13" spans="1:1">
      <c r="A13" t="s">
        <v>429</v>
      </c>
    </row>
    <row r="14" spans="1:1">
      <c r="A14" t="s">
        <v>430</v>
      </c>
    </row>
    <row r="15" spans="1:1">
      <c r="A15" t="s">
        <v>431</v>
      </c>
    </row>
    <row r="16" spans="1:1">
      <c r="A16" t="s">
        <v>432</v>
      </c>
    </row>
    <row r="17" spans="1:1">
      <c r="A17" t="s">
        <v>433</v>
      </c>
    </row>
    <row r="18" spans="1:1">
      <c r="A18" t="s">
        <v>434</v>
      </c>
    </row>
    <row r="19" spans="1:1">
      <c r="A19" t="s">
        <v>435</v>
      </c>
    </row>
    <row r="20" spans="1:1">
      <c r="A20" t="s">
        <v>436</v>
      </c>
    </row>
    <row r="21" spans="1:1">
      <c r="A21" t="s">
        <v>437</v>
      </c>
    </row>
    <row r="22" spans="1:1">
      <c r="A22" t="s">
        <v>438</v>
      </c>
    </row>
    <row r="23" spans="1:1">
      <c r="A23" t="s">
        <v>395</v>
      </c>
    </row>
    <row r="24" spans="1:1">
      <c r="A24" t="s">
        <v>407</v>
      </c>
    </row>
    <row r="25" spans="1:1">
      <c r="A25" t="s">
        <v>439</v>
      </c>
    </row>
    <row r="26" spans="1:1">
      <c r="A26" t="s">
        <v>440</v>
      </c>
    </row>
    <row r="27" spans="1:1">
      <c r="A27" t="s">
        <v>441</v>
      </c>
    </row>
    <row r="28" spans="1:1">
      <c r="A28" t="s">
        <v>442</v>
      </c>
    </row>
    <row r="29" spans="1:1">
      <c r="A29" t="s">
        <v>443</v>
      </c>
    </row>
    <row r="30" spans="1:1">
      <c r="A30" t="s">
        <v>444</v>
      </c>
    </row>
    <row r="31" spans="1:1">
      <c r="A31" t="s">
        <v>445</v>
      </c>
    </row>
    <row r="32" spans="1:1">
      <c r="A32" t="s">
        <v>446</v>
      </c>
    </row>
    <row r="33" spans="1:1">
      <c r="A33" t="s">
        <v>447</v>
      </c>
    </row>
    <row r="34" spans="1:1">
      <c r="A34" t="s">
        <v>448</v>
      </c>
    </row>
    <row r="35" spans="1:1">
      <c r="A35" t="s">
        <v>449</v>
      </c>
    </row>
    <row r="36" spans="1:1">
      <c r="A36" t="s">
        <v>450</v>
      </c>
    </row>
    <row r="37" spans="1:1">
      <c r="A37" t="s">
        <v>451</v>
      </c>
    </row>
    <row r="38" spans="1:1">
      <c r="A38" t="s">
        <v>452</v>
      </c>
    </row>
    <row r="39" spans="1:1">
      <c r="A39" t="s">
        <v>453</v>
      </c>
    </row>
    <row r="40" spans="1:1">
      <c r="A40" t="s">
        <v>454</v>
      </c>
    </row>
    <row r="41" spans="1:1">
      <c r="A41" t="s">
        <v>455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topLeftCell="A22" workbookViewId="0">
      <selection activeCell="A1" sqref="A1"/>
    </sheetView>
  </sheetViews>
  <sheetFormatPr defaultColWidth="9" defaultRowHeight="15"/>
  <sheetData>
    <row r="1" spans="1:1">
      <c r="A1" t="s">
        <v>456</v>
      </c>
    </row>
    <row r="2" spans="1:1">
      <c r="A2" t="s">
        <v>457</v>
      </c>
    </row>
    <row r="3" spans="1:1">
      <c r="A3" t="s">
        <v>458</v>
      </c>
    </row>
    <row r="4" spans="1:1">
      <c r="A4" t="s">
        <v>459</v>
      </c>
    </row>
    <row r="5" spans="1:1">
      <c r="A5" t="s">
        <v>460</v>
      </c>
    </row>
    <row r="6" spans="1:1">
      <c r="A6" t="s">
        <v>461</v>
      </c>
    </row>
    <row r="7" spans="1:1">
      <c r="A7" t="s">
        <v>462</v>
      </c>
    </row>
    <row r="8" spans="1:1">
      <c r="A8" t="s">
        <v>463</v>
      </c>
    </row>
    <row r="9" spans="1:1">
      <c r="A9" t="s">
        <v>464</v>
      </c>
    </row>
    <row r="10" spans="1:1">
      <c r="A10" t="s">
        <v>465</v>
      </c>
    </row>
    <row r="11" spans="1:1">
      <c r="A11" t="s">
        <v>466</v>
      </c>
    </row>
    <row r="12" spans="1:1">
      <c r="A12" t="s">
        <v>467</v>
      </c>
    </row>
    <row r="13" spans="1:1">
      <c r="A13" t="s">
        <v>468</v>
      </c>
    </row>
    <row r="14" spans="1:1">
      <c r="A14" t="s">
        <v>469</v>
      </c>
    </row>
    <row r="15" spans="1:1">
      <c r="A15" t="s">
        <v>470</v>
      </c>
    </row>
    <row r="16" spans="1:1">
      <c r="A16" t="s">
        <v>471</v>
      </c>
    </row>
    <row r="17" spans="1:1">
      <c r="A17" t="s">
        <v>472</v>
      </c>
    </row>
    <row r="18" spans="1:1">
      <c r="A18" t="s">
        <v>473</v>
      </c>
    </row>
    <row r="19" spans="1:1">
      <c r="A19" t="s">
        <v>474</v>
      </c>
    </row>
    <row r="20" spans="1:1">
      <c r="A20" t="s">
        <v>475</v>
      </c>
    </row>
    <row r="21" spans="1:1">
      <c r="A21" t="s">
        <v>202</v>
      </c>
    </row>
    <row r="22" spans="1:1">
      <c r="A22" t="s">
        <v>476</v>
      </c>
    </row>
    <row r="23" spans="1:1">
      <c r="A23" t="s">
        <v>477</v>
      </c>
    </row>
    <row r="24" spans="1:1">
      <c r="A24" t="s">
        <v>478</v>
      </c>
    </row>
    <row r="25" spans="1:1">
      <c r="A25" t="s">
        <v>479</v>
      </c>
    </row>
    <row r="26" spans="1:1">
      <c r="A26" t="s">
        <v>480</v>
      </c>
    </row>
    <row r="27" spans="1:1">
      <c r="A27" t="s">
        <v>481</v>
      </c>
    </row>
    <row r="28" spans="1:1">
      <c r="A28" t="s">
        <v>482</v>
      </c>
    </row>
    <row r="29" spans="1:1">
      <c r="A29" t="s">
        <v>483</v>
      </c>
    </row>
    <row r="30" spans="1:1">
      <c r="A30" t="s">
        <v>484</v>
      </c>
    </row>
    <row r="31" spans="1:1">
      <c r="A31" t="s">
        <v>485</v>
      </c>
    </row>
    <row r="32" spans="1:1">
      <c r="A32" t="s">
        <v>486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487</v>
      </c>
    </row>
    <row r="2" spans="1:1">
      <c r="A2" t="s">
        <v>213</v>
      </c>
    </row>
    <row r="3" spans="1:1">
      <c r="A3" t="s">
        <v>488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215</v>
      </c>
    </row>
    <row r="2" spans="1:1">
      <c r="A2" t="s">
        <v>489</v>
      </c>
    </row>
    <row r="3" spans="1:1">
      <c r="A3" t="s">
        <v>490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491</v>
      </c>
    </row>
    <row r="2" spans="1:1">
      <c r="A2" t="s">
        <v>216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2"/>
  <sheetViews>
    <sheetView topLeftCell="A5" workbookViewId="0">
      <selection activeCell="F18" sqref="F18"/>
    </sheetView>
  </sheetViews>
  <sheetFormatPr defaultColWidth="9" defaultRowHeight="15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4.2666666666667" customWidth="1"/>
    <col min="6" max="6" width="71.2761904761905" customWidth="1"/>
    <col min="7" max="7" width="35.7809523809524" customWidth="1"/>
  </cols>
  <sheetData>
    <row r="1" hidden="1" spans="2:7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hidden="1" spans="2:7">
      <c r="B2" t="s">
        <v>492</v>
      </c>
      <c r="C2" t="s">
        <v>493</v>
      </c>
      <c r="D2" t="s">
        <v>494</v>
      </c>
      <c r="E2" t="s">
        <v>495</v>
      </c>
      <c r="F2" t="s">
        <v>496</v>
      </c>
      <c r="G2" t="s">
        <v>497</v>
      </c>
    </row>
    <row r="3" spans="1:7">
      <c r="A3" s="1" t="s">
        <v>498</v>
      </c>
      <c r="B3" s="1" t="s">
        <v>499</v>
      </c>
      <c r="C3" s="1" t="s">
        <v>500</v>
      </c>
      <c r="D3" s="1" t="s">
        <v>501</v>
      </c>
      <c r="E3" s="1" t="s">
        <v>502</v>
      </c>
      <c r="F3" s="1" t="s">
        <v>120</v>
      </c>
      <c r="G3" s="1" t="s">
        <v>503</v>
      </c>
    </row>
    <row r="4" spans="1:7">
      <c r="A4" s="2">
        <v>1</v>
      </c>
      <c r="B4" s="2" t="s">
        <v>192</v>
      </c>
      <c r="C4" s="2" t="s">
        <v>193</v>
      </c>
      <c r="D4" s="2" t="s">
        <v>194</v>
      </c>
      <c r="E4" s="2" t="s">
        <v>504</v>
      </c>
      <c r="F4" t="s">
        <v>196</v>
      </c>
      <c r="G4" t="s">
        <v>197</v>
      </c>
    </row>
    <row r="5" spans="1:7">
      <c r="A5" s="2">
        <v>1</v>
      </c>
      <c r="B5" s="2" t="s">
        <v>505</v>
      </c>
      <c r="C5" s="2" t="s">
        <v>506</v>
      </c>
      <c r="D5" s="2" t="s">
        <v>247</v>
      </c>
      <c r="E5" s="2" t="s">
        <v>248</v>
      </c>
      <c r="F5" t="s">
        <v>243</v>
      </c>
      <c r="G5" t="s">
        <v>197</v>
      </c>
    </row>
    <row r="6" spans="1:7">
      <c r="A6" s="2">
        <v>1</v>
      </c>
      <c r="B6" s="2" t="s">
        <v>507</v>
      </c>
      <c r="C6" s="2" t="s">
        <v>508</v>
      </c>
      <c r="D6" s="2" t="s">
        <v>509</v>
      </c>
      <c r="E6" s="2" t="s">
        <v>510</v>
      </c>
      <c r="F6" t="s">
        <v>243</v>
      </c>
      <c r="G6" t="s">
        <v>197</v>
      </c>
    </row>
    <row r="7" spans="1:7">
      <c r="A7" s="2">
        <v>1</v>
      </c>
      <c r="B7" s="2" t="s">
        <v>511</v>
      </c>
      <c r="C7" s="2" t="s">
        <v>512</v>
      </c>
      <c r="D7" s="2" t="s">
        <v>193</v>
      </c>
      <c r="E7" s="2" t="s">
        <v>242</v>
      </c>
      <c r="F7" t="s">
        <v>243</v>
      </c>
      <c r="G7" t="s">
        <v>197</v>
      </c>
    </row>
    <row r="8" spans="1:7">
      <c r="A8" s="2">
        <v>1</v>
      </c>
      <c r="B8" s="2" t="s">
        <v>513</v>
      </c>
      <c r="C8" s="2" t="s">
        <v>514</v>
      </c>
      <c r="D8" s="2" t="s">
        <v>515</v>
      </c>
      <c r="E8" s="2" t="s">
        <v>516</v>
      </c>
      <c r="F8" t="s">
        <v>243</v>
      </c>
      <c r="G8" t="s">
        <v>197</v>
      </c>
    </row>
    <row r="9" spans="1:7">
      <c r="A9" s="2">
        <v>2</v>
      </c>
      <c r="B9" s="2" t="s">
        <v>517</v>
      </c>
      <c r="C9" s="2" t="s">
        <v>518</v>
      </c>
      <c r="D9" s="2" t="s">
        <v>241</v>
      </c>
      <c r="E9" s="2" t="s">
        <v>242</v>
      </c>
      <c r="F9" t="s">
        <v>243</v>
      </c>
      <c r="G9" t="s">
        <v>197</v>
      </c>
    </row>
    <row r="10" spans="1:7">
      <c r="A10" s="2">
        <v>2</v>
      </c>
      <c r="B10" s="2" t="s">
        <v>513</v>
      </c>
      <c r="C10" s="2" t="s">
        <v>328</v>
      </c>
      <c r="D10" s="2" t="s">
        <v>515</v>
      </c>
      <c r="E10" s="2" t="s">
        <v>516</v>
      </c>
      <c r="F10" t="s">
        <v>243</v>
      </c>
      <c r="G10" t="s">
        <v>197</v>
      </c>
    </row>
    <row r="11" spans="1:7">
      <c r="A11" s="2">
        <v>2</v>
      </c>
      <c r="B11" s="2" t="s">
        <v>245</v>
      </c>
      <c r="C11" s="2" t="s">
        <v>506</v>
      </c>
      <c r="D11" s="2" t="s">
        <v>247</v>
      </c>
      <c r="E11" s="2" t="s">
        <v>248</v>
      </c>
      <c r="F11" t="s">
        <v>243</v>
      </c>
      <c r="G11" t="s">
        <v>197</v>
      </c>
    </row>
    <row r="12" spans="1:7">
      <c r="A12" s="2">
        <v>2</v>
      </c>
      <c r="B12" s="2" t="s">
        <v>333</v>
      </c>
      <c r="C12" s="2" t="s">
        <v>519</v>
      </c>
      <c r="D12" s="2" t="s">
        <v>335</v>
      </c>
      <c r="E12" s="2" t="s">
        <v>520</v>
      </c>
      <c r="F12" t="s">
        <v>243</v>
      </c>
      <c r="G12" t="s">
        <v>197</v>
      </c>
    </row>
    <row r="13" spans="1:7">
      <c r="A13" s="2">
        <v>2</v>
      </c>
      <c r="B13" s="2" t="s">
        <v>521</v>
      </c>
      <c r="C13" s="2" t="s">
        <v>522</v>
      </c>
      <c r="D13" s="2" t="s">
        <v>523</v>
      </c>
      <c r="E13" s="2" t="s">
        <v>237</v>
      </c>
      <c r="F13" t="s">
        <v>243</v>
      </c>
      <c r="G13" t="s">
        <v>197</v>
      </c>
    </row>
    <row r="14" spans="1:7">
      <c r="A14" s="2">
        <v>2</v>
      </c>
      <c r="B14" s="2" t="s">
        <v>524</v>
      </c>
      <c r="C14" s="2" t="s">
        <v>525</v>
      </c>
      <c r="D14" s="2" t="s">
        <v>334</v>
      </c>
      <c r="E14" s="2" t="s">
        <v>526</v>
      </c>
      <c r="F14" t="s">
        <v>196</v>
      </c>
      <c r="G14" t="s">
        <v>197</v>
      </c>
    </row>
    <row r="15" spans="1:7">
      <c r="A15" s="2">
        <v>2</v>
      </c>
      <c r="B15" s="2" t="s">
        <v>527</v>
      </c>
      <c r="C15" s="2" t="s">
        <v>528</v>
      </c>
      <c r="D15" s="2" t="s">
        <v>529</v>
      </c>
      <c r="E15" s="2" t="s">
        <v>530</v>
      </c>
      <c r="F15" t="s">
        <v>243</v>
      </c>
      <c r="G15" t="s">
        <v>197</v>
      </c>
    </row>
    <row r="16" spans="1:7">
      <c r="A16" s="2">
        <v>2</v>
      </c>
      <c r="B16" s="2" t="s">
        <v>531</v>
      </c>
      <c r="C16" s="2" t="s">
        <v>532</v>
      </c>
      <c r="D16" s="2" t="s">
        <v>533</v>
      </c>
      <c r="E16" s="2" t="s">
        <v>534</v>
      </c>
      <c r="F16" t="s">
        <v>243</v>
      </c>
      <c r="G16" t="s">
        <v>197</v>
      </c>
    </row>
    <row r="17" spans="1:7">
      <c r="A17" s="2">
        <v>2</v>
      </c>
      <c r="B17" s="2" t="s">
        <v>535</v>
      </c>
      <c r="C17" s="2" t="s">
        <v>522</v>
      </c>
      <c r="D17" s="2" t="s">
        <v>276</v>
      </c>
      <c r="E17" s="2" t="s">
        <v>536</v>
      </c>
      <c r="F17" t="s">
        <v>196</v>
      </c>
      <c r="G17" t="s">
        <v>197</v>
      </c>
    </row>
    <row r="18" spans="1:7">
      <c r="A18" s="2">
        <v>3</v>
      </c>
      <c r="B18" s="2" t="s">
        <v>537</v>
      </c>
      <c r="C18" s="2" t="s">
        <v>538</v>
      </c>
      <c r="D18" s="2" t="s">
        <v>539</v>
      </c>
      <c r="E18" s="2" t="s">
        <v>540</v>
      </c>
      <c r="F18" t="s">
        <v>196</v>
      </c>
      <c r="G18" t="s">
        <v>197</v>
      </c>
    </row>
    <row r="19" spans="1:7">
      <c r="A19" s="2">
        <v>3</v>
      </c>
      <c r="B19" s="2" t="s">
        <v>257</v>
      </c>
      <c r="C19" s="2" t="s">
        <v>193</v>
      </c>
      <c r="D19" s="2" t="s">
        <v>258</v>
      </c>
      <c r="E19" s="2" t="s">
        <v>541</v>
      </c>
      <c r="F19" t="s">
        <v>243</v>
      </c>
      <c r="G19" t="s">
        <v>197</v>
      </c>
    </row>
    <row r="20" spans="1:7">
      <c r="A20" s="2">
        <v>4</v>
      </c>
      <c r="B20" s="2" t="s">
        <v>275</v>
      </c>
      <c r="C20" s="2" t="s">
        <v>276</v>
      </c>
      <c r="D20" s="2" t="s">
        <v>277</v>
      </c>
      <c r="E20" s="2" t="s">
        <v>542</v>
      </c>
      <c r="F20" t="s">
        <v>196</v>
      </c>
      <c r="G20" t="s">
        <v>197</v>
      </c>
    </row>
    <row r="21" spans="1:7">
      <c r="A21" s="2">
        <v>4</v>
      </c>
      <c r="B21" s="2" t="s">
        <v>257</v>
      </c>
      <c r="C21" s="2" t="s">
        <v>193</v>
      </c>
      <c r="D21" s="2" t="s">
        <v>258</v>
      </c>
      <c r="E21" s="2" t="s">
        <v>541</v>
      </c>
      <c r="F21" t="s">
        <v>243</v>
      </c>
      <c r="G21" t="s">
        <v>197</v>
      </c>
    </row>
    <row r="22" spans="1:7">
      <c r="A22" s="2">
        <v>4</v>
      </c>
      <c r="B22" s="2" t="s">
        <v>543</v>
      </c>
      <c r="C22" s="2" t="s">
        <v>544</v>
      </c>
      <c r="D22" s="2" t="s">
        <v>545</v>
      </c>
      <c r="E22" s="2" t="s">
        <v>546</v>
      </c>
      <c r="F22" t="s">
        <v>243</v>
      </c>
      <c r="G22" t="s">
        <v>197</v>
      </c>
    </row>
    <row r="23" spans="1:7">
      <c r="A23" s="2">
        <v>4</v>
      </c>
      <c r="B23" s="2" t="s">
        <v>271</v>
      </c>
      <c r="C23" s="2" t="s">
        <v>193</v>
      </c>
      <c r="D23" s="2" t="s">
        <v>193</v>
      </c>
      <c r="E23" s="2" t="s">
        <v>272</v>
      </c>
      <c r="F23" t="s">
        <v>243</v>
      </c>
      <c r="G23" t="s">
        <v>197</v>
      </c>
    </row>
    <row r="24" spans="1:7">
      <c r="A24" s="2">
        <v>5</v>
      </c>
      <c r="B24" s="2" t="s">
        <v>547</v>
      </c>
      <c r="C24" s="2" t="s">
        <v>328</v>
      </c>
      <c r="D24" s="2" t="s">
        <v>548</v>
      </c>
      <c r="E24" s="2" t="s">
        <v>549</v>
      </c>
      <c r="F24" t="s">
        <v>243</v>
      </c>
      <c r="G24" t="s">
        <v>197</v>
      </c>
    </row>
    <row r="25" spans="1:7">
      <c r="A25" s="2">
        <v>5</v>
      </c>
      <c r="B25" s="2" t="s">
        <v>550</v>
      </c>
      <c r="C25" s="2" t="s">
        <v>288</v>
      </c>
      <c r="D25" s="2" t="s">
        <v>193</v>
      </c>
      <c r="E25" s="2" t="s">
        <v>551</v>
      </c>
      <c r="F25" t="s">
        <v>243</v>
      </c>
      <c r="G25" t="s">
        <v>197</v>
      </c>
    </row>
    <row r="26" spans="1:7">
      <c r="A26" s="2">
        <v>6</v>
      </c>
      <c r="B26" s="2" t="s">
        <v>552</v>
      </c>
      <c r="C26" s="2" t="s">
        <v>519</v>
      </c>
      <c r="D26" s="2" t="s">
        <v>335</v>
      </c>
      <c r="E26" s="2" t="s">
        <v>520</v>
      </c>
      <c r="F26" t="s">
        <v>243</v>
      </c>
      <c r="G26" t="s">
        <v>197</v>
      </c>
    </row>
    <row r="27" spans="1:7">
      <c r="A27" s="2">
        <v>6</v>
      </c>
      <c r="B27" s="2" t="s">
        <v>553</v>
      </c>
      <c r="C27" s="2" t="s">
        <v>235</v>
      </c>
      <c r="D27" s="2" t="s">
        <v>193</v>
      </c>
      <c r="E27" s="2" t="s">
        <v>554</v>
      </c>
      <c r="F27" t="s">
        <v>243</v>
      </c>
      <c r="G27" t="s">
        <v>197</v>
      </c>
    </row>
    <row r="28" spans="1:7">
      <c r="A28" s="2">
        <v>6</v>
      </c>
      <c r="B28" s="2" t="s">
        <v>555</v>
      </c>
      <c r="C28" s="2" t="s">
        <v>556</v>
      </c>
      <c r="D28" s="2" t="s">
        <v>557</v>
      </c>
      <c r="E28" s="2" t="s">
        <v>558</v>
      </c>
      <c r="F28" t="s">
        <v>243</v>
      </c>
      <c r="G28" t="s">
        <v>197</v>
      </c>
    </row>
    <row r="29" spans="1:7">
      <c r="A29" s="2">
        <v>6</v>
      </c>
      <c r="B29" s="2" t="s">
        <v>559</v>
      </c>
      <c r="C29" s="2" t="s">
        <v>560</v>
      </c>
      <c r="D29" s="2" t="s">
        <v>561</v>
      </c>
      <c r="E29" s="2" t="s">
        <v>562</v>
      </c>
      <c r="F29" t="s">
        <v>243</v>
      </c>
      <c r="G29" t="s">
        <v>197</v>
      </c>
    </row>
    <row r="30" spans="1:7">
      <c r="A30" s="2">
        <v>6</v>
      </c>
      <c r="B30" s="2" t="s">
        <v>563</v>
      </c>
      <c r="C30" s="2" t="s">
        <v>564</v>
      </c>
      <c r="D30" s="2" t="s">
        <v>203</v>
      </c>
      <c r="E30" s="2" t="s">
        <v>565</v>
      </c>
      <c r="F30" t="s">
        <v>243</v>
      </c>
      <c r="G30" t="s">
        <v>197</v>
      </c>
    </row>
    <row r="31" spans="1:7">
      <c r="A31" s="2">
        <v>6</v>
      </c>
      <c r="B31" s="2" t="s">
        <v>303</v>
      </c>
      <c r="C31" s="2" t="s">
        <v>304</v>
      </c>
      <c r="D31" s="2" t="s">
        <v>305</v>
      </c>
      <c r="E31" s="2" t="s">
        <v>566</v>
      </c>
      <c r="F31" t="s">
        <v>243</v>
      </c>
      <c r="G31" t="s">
        <v>197</v>
      </c>
    </row>
    <row r="32" spans="1:7">
      <c r="A32" s="2">
        <v>6</v>
      </c>
      <c r="B32" s="2" t="s">
        <v>308</v>
      </c>
      <c r="C32" s="2" t="s">
        <v>226</v>
      </c>
      <c r="D32" s="2" t="s">
        <v>567</v>
      </c>
      <c r="E32" s="2" t="s">
        <v>568</v>
      </c>
      <c r="F32" t="s">
        <v>196</v>
      </c>
      <c r="G32" t="s">
        <v>197</v>
      </c>
    </row>
    <row r="33" spans="1:7">
      <c r="A33" s="2">
        <v>7</v>
      </c>
      <c r="B33" s="2" t="s">
        <v>527</v>
      </c>
      <c r="C33" s="2" t="s">
        <v>533</v>
      </c>
      <c r="D33" s="2" t="s">
        <v>569</v>
      </c>
      <c r="E33" s="2" t="s">
        <v>570</v>
      </c>
      <c r="F33" t="s">
        <v>243</v>
      </c>
      <c r="G33" t="s">
        <v>197</v>
      </c>
    </row>
    <row r="34" spans="1:7">
      <c r="A34" s="2">
        <v>7</v>
      </c>
      <c r="B34" s="2" t="s">
        <v>308</v>
      </c>
      <c r="C34" s="2" t="s">
        <v>226</v>
      </c>
      <c r="D34" s="2" t="s">
        <v>567</v>
      </c>
      <c r="E34" s="2" t="s">
        <v>571</v>
      </c>
      <c r="F34" t="s">
        <v>196</v>
      </c>
      <c r="G34" t="s">
        <v>197</v>
      </c>
    </row>
    <row r="35" spans="1:7">
      <c r="A35" s="2">
        <v>7</v>
      </c>
      <c r="B35" s="2" t="s">
        <v>572</v>
      </c>
      <c r="C35" s="2" t="s">
        <v>573</v>
      </c>
      <c r="D35" s="2" t="s">
        <v>574</v>
      </c>
      <c r="E35" s="2" t="s">
        <v>575</v>
      </c>
      <c r="F35" t="s">
        <v>243</v>
      </c>
      <c r="G35" t="s">
        <v>197</v>
      </c>
    </row>
    <row r="36" spans="1:7">
      <c r="A36" s="2">
        <v>8</v>
      </c>
      <c r="B36" s="2" t="s">
        <v>576</v>
      </c>
      <c r="C36" s="2" t="s">
        <v>519</v>
      </c>
      <c r="D36" s="2" t="s">
        <v>335</v>
      </c>
      <c r="E36" s="2" t="s">
        <v>520</v>
      </c>
      <c r="F36" t="s">
        <v>243</v>
      </c>
      <c r="G36" t="s">
        <v>197</v>
      </c>
    </row>
    <row r="37" spans="1:7">
      <c r="A37" s="2">
        <v>8</v>
      </c>
      <c r="B37" s="2" t="s">
        <v>327</v>
      </c>
      <c r="C37" s="2" t="s">
        <v>276</v>
      </c>
      <c r="D37" s="2" t="s">
        <v>328</v>
      </c>
      <c r="E37" s="2" t="s">
        <v>329</v>
      </c>
      <c r="F37" t="s">
        <v>243</v>
      </c>
      <c r="G37" t="s">
        <v>197</v>
      </c>
    </row>
    <row r="38" spans="1:7">
      <c r="A38" s="2">
        <v>8</v>
      </c>
      <c r="B38" s="2" t="s">
        <v>577</v>
      </c>
      <c r="C38" s="2" t="s">
        <v>578</v>
      </c>
      <c r="D38" s="2" t="s">
        <v>579</v>
      </c>
      <c r="E38" s="2" t="s">
        <v>580</v>
      </c>
      <c r="F38" t="s">
        <v>243</v>
      </c>
      <c r="G38" t="s">
        <v>197</v>
      </c>
    </row>
    <row r="39" spans="1:7">
      <c r="A39" s="2">
        <v>8</v>
      </c>
      <c r="B39" s="2" t="s">
        <v>581</v>
      </c>
      <c r="C39" s="2" t="s">
        <v>582</v>
      </c>
      <c r="D39" s="2" t="s">
        <v>583</v>
      </c>
      <c r="E39" s="2" t="s">
        <v>584</v>
      </c>
      <c r="F39" t="s">
        <v>243</v>
      </c>
      <c r="G39" t="s">
        <v>197</v>
      </c>
    </row>
    <row r="40" spans="1:7">
      <c r="A40" s="2">
        <v>9</v>
      </c>
      <c r="B40" s="2" t="s">
        <v>303</v>
      </c>
      <c r="C40" s="2" t="s">
        <v>379</v>
      </c>
      <c r="D40" s="2" t="s">
        <v>585</v>
      </c>
      <c r="E40" s="2" t="s">
        <v>586</v>
      </c>
      <c r="F40" t="s">
        <v>243</v>
      </c>
      <c r="G40" t="s">
        <v>197</v>
      </c>
    </row>
    <row r="41" spans="1:7">
      <c r="A41" s="2">
        <v>9</v>
      </c>
      <c r="B41" s="2" t="s">
        <v>587</v>
      </c>
      <c r="C41" s="2" t="s">
        <v>588</v>
      </c>
      <c r="D41" s="2" t="s">
        <v>589</v>
      </c>
      <c r="E41" s="2" t="s">
        <v>590</v>
      </c>
      <c r="F41" t="s">
        <v>196</v>
      </c>
      <c r="G41" t="s">
        <v>197</v>
      </c>
    </row>
    <row r="42" spans="1:7">
      <c r="A42" s="2">
        <v>9</v>
      </c>
      <c r="B42" s="2" t="s">
        <v>591</v>
      </c>
      <c r="C42" s="2" t="s">
        <v>346</v>
      </c>
      <c r="D42" s="2" t="s">
        <v>347</v>
      </c>
      <c r="E42" s="2" t="s">
        <v>592</v>
      </c>
      <c r="F42" t="s">
        <v>196</v>
      </c>
      <c r="G42" t="s">
        <v>197</v>
      </c>
    </row>
    <row r="43" spans="1:7">
      <c r="A43" s="2">
        <v>9</v>
      </c>
      <c r="B43" s="2" t="s">
        <v>593</v>
      </c>
      <c r="C43" s="2" t="s">
        <v>594</v>
      </c>
      <c r="D43" s="2" t="s">
        <v>595</v>
      </c>
      <c r="E43" s="2" t="s">
        <v>596</v>
      </c>
      <c r="F43" t="s">
        <v>243</v>
      </c>
      <c r="G43" t="s">
        <v>197</v>
      </c>
    </row>
    <row r="44" spans="1:7">
      <c r="A44" s="2">
        <v>9</v>
      </c>
      <c r="B44" s="2" t="s">
        <v>597</v>
      </c>
      <c r="C44" s="2" t="s">
        <v>598</v>
      </c>
      <c r="D44" s="2" t="s">
        <v>599</v>
      </c>
      <c r="E44" s="2" t="s">
        <v>600</v>
      </c>
      <c r="F44" t="s">
        <v>243</v>
      </c>
      <c r="G44" t="s">
        <v>197</v>
      </c>
    </row>
    <row r="45" spans="1:7">
      <c r="A45" s="2">
        <v>10</v>
      </c>
      <c r="B45" s="2" t="s">
        <v>601</v>
      </c>
      <c r="C45" s="2" t="s">
        <v>362</v>
      </c>
      <c r="D45" s="2" t="s">
        <v>363</v>
      </c>
      <c r="E45" s="2" t="s">
        <v>364</v>
      </c>
      <c r="F45" t="s">
        <v>243</v>
      </c>
      <c r="G45" t="s">
        <v>197</v>
      </c>
    </row>
    <row r="46" spans="1:7">
      <c r="A46" s="2">
        <v>10</v>
      </c>
      <c r="B46" s="2" t="s">
        <v>602</v>
      </c>
      <c r="C46" s="2" t="s">
        <v>603</v>
      </c>
      <c r="D46" s="2" t="s">
        <v>604</v>
      </c>
      <c r="E46" s="2" t="s">
        <v>605</v>
      </c>
      <c r="F46" t="s">
        <v>196</v>
      </c>
      <c r="G46" t="s">
        <v>197</v>
      </c>
    </row>
    <row r="47" spans="1:7">
      <c r="A47" s="2">
        <v>10</v>
      </c>
      <c r="B47" s="2" t="s">
        <v>287</v>
      </c>
      <c r="C47" s="2" t="s">
        <v>357</v>
      </c>
      <c r="D47" s="2" t="s">
        <v>606</v>
      </c>
      <c r="E47" s="2" t="s">
        <v>359</v>
      </c>
      <c r="F47" t="s">
        <v>243</v>
      </c>
      <c r="G47" t="s">
        <v>197</v>
      </c>
    </row>
    <row r="48" spans="1:7">
      <c r="A48" s="2">
        <v>10</v>
      </c>
      <c r="B48" s="2" t="s">
        <v>593</v>
      </c>
      <c r="C48" s="2" t="s">
        <v>594</v>
      </c>
      <c r="D48" s="2" t="s">
        <v>595</v>
      </c>
      <c r="E48" s="2" t="s">
        <v>607</v>
      </c>
      <c r="F48" t="s">
        <v>243</v>
      </c>
      <c r="G48" t="s">
        <v>197</v>
      </c>
    </row>
    <row r="49" spans="1:7">
      <c r="A49" s="2">
        <v>10</v>
      </c>
      <c r="B49" s="2" t="s">
        <v>608</v>
      </c>
      <c r="C49" s="2" t="s">
        <v>367</v>
      </c>
      <c r="D49" s="2" t="s">
        <v>368</v>
      </c>
      <c r="E49" s="2" t="s">
        <v>369</v>
      </c>
      <c r="F49" t="s">
        <v>243</v>
      </c>
      <c r="G49" t="s">
        <v>197</v>
      </c>
    </row>
    <row r="50" spans="1:7">
      <c r="A50" s="2">
        <v>11</v>
      </c>
      <c r="B50" s="2" t="s">
        <v>609</v>
      </c>
      <c r="C50" s="2" t="s">
        <v>523</v>
      </c>
      <c r="D50" s="2" t="s">
        <v>610</v>
      </c>
      <c r="E50" s="2" t="s">
        <v>611</v>
      </c>
      <c r="F50" t="s">
        <v>196</v>
      </c>
      <c r="G50" t="s">
        <v>197</v>
      </c>
    </row>
    <row r="51" spans="1:7">
      <c r="A51" s="2">
        <v>11</v>
      </c>
      <c r="B51" s="2" t="s">
        <v>378</v>
      </c>
      <c r="C51" s="2" t="s">
        <v>235</v>
      </c>
      <c r="D51" s="2" t="s">
        <v>379</v>
      </c>
      <c r="E51" s="2" t="s">
        <v>612</v>
      </c>
      <c r="F51" t="s">
        <v>243</v>
      </c>
      <c r="G51" t="s">
        <v>197</v>
      </c>
    </row>
    <row r="52" spans="1:7">
      <c r="A52" s="2">
        <v>11</v>
      </c>
      <c r="B52" s="2" t="s">
        <v>384</v>
      </c>
      <c r="C52" s="2" t="s">
        <v>385</v>
      </c>
      <c r="D52" s="2" t="s">
        <v>386</v>
      </c>
      <c r="E52" s="2" t="s">
        <v>387</v>
      </c>
      <c r="F52" t="s">
        <v>243</v>
      </c>
      <c r="G52" t="s">
        <v>197</v>
      </c>
    </row>
  </sheetData>
  <dataValidations count="1">
    <dataValidation type="list" allowBlank="1" showErrorMessage="1" sqref="F4:F5 F6:F52 F53:F201">
      <formula1>Hidden_1_Tabla_4164405</formula1>
    </dataValidation>
  </dataValidation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243</v>
      </c>
    </row>
    <row r="2" spans="1:1">
      <c r="A2" t="s">
        <v>196</v>
      </c>
    </row>
  </sheetData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2"/>
  <sheetViews>
    <sheetView topLeftCell="A3" workbookViewId="0">
      <selection activeCell="A9" sqref="A9"/>
    </sheetView>
  </sheetViews>
  <sheetFormatPr defaultColWidth="9" defaultRowHeight="15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0.752380952381" customWidth="1"/>
    <col min="6" max="6" width="71.2761904761905" customWidth="1"/>
    <col min="7" max="7" width="83.9619047619048" customWidth="1"/>
  </cols>
  <sheetData>
    <row r="1" hidden="1" spans="2:7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hidden="1" spans="2:7">
      <c r="B2" t="s">
        <v>613</v>
      </c>
      <c r="C2" t="s">
        <v>614</v>
      </c>
      <c r="D2" t="s">
        <v>615</v>
      </c>
      <c r="E2" t="s">
        <v>616</v>
      </c>
      <c r="F2" t="s">
        <v>617</v>
      </c>
      <c r="G2" t="s">
        <v>618</v>
      </c>
    </row>
    <row r="3" spans="1:7">
      <c r="A3" s="1" t="s">
        <v>498</v>
      </c>
      <c r="B3" s="1" t="s">
        <v>499</v>
      </c>
      <c r="C3" s="1" t="s">
        <v>500</v>
      </c>
      <c r="D3" s="1" t="s">
        <v>501</v>
      </c>
      <c r="E3" s="1" t="s">
        <v>619</v>
      </c>
      <c r="F3" s="1" t="s">
        <v>120</v>
      </c>
      <c r="G3" s="1" t="s">
        <v>620</v>
      </c>
    </row>
    <row r="4" spans="1:7">
      <c r="A4" s="2">
        <v>1</v>
      </c>
      <c r="B4" s="2" t="s">
        <v>192</v>
      </c>
      <c r="C4" s="2" t="s">
        <v>193</v>
      </c>
      <c r="D4" s="2" t="s">
        <v>194</v>
      </c>
      <c r="E4" s="2" t="s">
        <v>504</v>
      </c>
      <c r="F4" t="s">
        <v>196</v>
      </c>
      <c r="G4" t="s">
        <v>197</v>
      </c>
    </row>
    <row r="5" spans="1:7">
      <c r="A5" s="2">
        <v>1</v>
      </c>
      <c r="B5" s="2" t="s">
        <v>505</v>
      </c>
      <c r="C5" s="2" t="s">
        <v>506</v>
      </c>
      <c r="D5" s="2" t="s">
        <v>247</v>
      </c>
      <c r="E5" s="2" t="s">
        <v>248</v>
      </c>
      <c r="F5" t="s">
        <v>243</v>
      </c>
      <c r="G5" t="s">
        <v>197</v>
      </c>
    </row>
    <row r="6" spans="1:7">
      <c r="A6" s="2">
        <v>1</v>
      </c>
      <c r="B6" s="2" t="s">
        <v>507</v>
      </c>
      <c r="C6" s="2" t="s">
        <v>508</v>
      </c>
      <c r="D6" s="2" t="s">
        <v>509</v>
      </c>
      <c r="E6" s="2" t="s">
        <v>510</v>
      </c>
      <c r="F6" t="s">
        <v>243</v>
      </c>
      <c r="G6" t="s">
        <v>197</v>
      </c>
    </row>
    <row r="7" spans="1:7">
      <c r="A7" s="2">
        <v>1</v>
      </c>
      <c r="B7" s="2" t="s">
        <v>511</v>
      </c>
      <c r="C7" s="2" t="s">
        <v>512</v>
      </c>
      <c r="D7" s="2" t="s">
        <v>193</v>
      </c>
      <c r="E7" s="2" t="s">
        <v>242</v>
      </c>
      <c r="F7" t="s">
        <v>243</v>
      </c>
      <c r="G7" t="s">
        <v>197</v>
      </c>
    </row>
    <row r="8" spans="1:7">
      <c r="A8" s="2">
        <v>1</v>
      </c>
      <c r="B8" s="2" t="s">
        <v>513</v>
      </c>
      <c r="C8" s="2" t="s">
        <v>514</v>
      </c>
      <c r="D8" s="2" t="s">
        <v>515</v>
      </c>
      <c r="E8" s="2" t="s">
        <v>516</v>
      </c>
      <c r="F8" t="s">
        <v>243</v>
      </c>
      <c r="G8" t="s">
        <v>197</v>
      </c>
    </row>
    <row r="9" spans="1:7">
      <c r="A9" s="2">
        <v>2</v>
      </c>
      <c r="B9" s="2" t="s">
        <v>517</v>
      </c>
      <c r="C9" s="2" t="s">
        <v>518</v>
      </c>
      <c r="D9" s="2" t="s">
        <v>241</v>
      </c>
      <c r="E9" s="2" t="s">
        <v>242</v>
      </c>
      <c r="F9" t="s">
        <v>243</v>
      </c>
      <c r="G9" t="s">
        <v>197</v>
      </c>
    </row>
    <row r="10" spans="1:7">
      <c r="A10" s="2">
        <v>2</v>
      </c>
      <c r="B10" s="2" t="s">
        <v>513</v>
      </c>
      <c r="C10" s="2" t="s">
        <v>328</v>
      </c>
      <c r="D10" s="2" t="s">
        <v>515</v>
      </c>
      <c r="E10" s="2" t="s">
        <v>516</v>
      </c>
      <c r="F10" t="s">
        <v>243</v>
      </c>
      <c r="G10" t="s">
        <v>197</v>
      </c>
    </row>
    <row r="11" spans="1:7">
      <c r="A11" s="2">
        <v>2</v>
      </c>
      <c r="B11" s="2" t="s">
        <v>245</v>
      </c>
      <c r="C11" s="2" t="s">
        <v>506</v>
      </c>
      <c r="D11" s="2" t="s">
        <v>247</v>
      </c>
      <c r="E11" s="2" t="s">
        <v>248</v>
      </c>
      <c r="F11" t="s">
        <v>243</v>
      </c>
      <c r="G11" t="s">
        <v>197</v>
      </c>
    </row>
    <row r="12" spans="1:7">
      <c r="A12" s="2">
        <v>2</v>
      </c>
      <c r="B12" s="2" t="s">
        <v>333</v>
      </c>
      <c r="C12" s="2" t="s">
        <v>519</v>
      </c>
      <c r="D12" s="2" t="s">
        <v>335</v>
      </c>
      <c r="E12" s="2" t="s">
        <v>520</v>
      </c>
      <c r="F12" t="s">
        <v>243</v>
      </c>
      <c r="G12" t="s">
        <v>197</v>
      </c>
    </row>
    <row r="13" spans="1:7">
      <c r="A13" s="2">
        <v>2</v>
      </c>
      <c r="B13" s="2" t="s">
        <v>521</v>
      </c>
      <c r="C13" s="2" t="s">
        <v>522</v>
      </c>
      <c r="D13" s="2" t="s">
        <v>523</v>
      </c>
      <c r="E13" s="2" t="s">
        <v>237</v>
      </c>
      <c r="F13" t="s">
        <v>243</v>
      </c>
      <c r="G13" t="s">
        <v>197</v>
      </c>
    </row>
    <row r="14" spans="1:7">
      <c r="A14" s="2">
        <v>2</v>
      </c>
      <c r="B14" s="2" t="s">
        <v>524</v>
      </c>
      <c r="C14" s="2" t="s">
        <v>525</v>
      </c>
      <c r="D14" s="2" t="s">
        <v>334</v>
      </c>
      <c r="E14" s="2" t="s">
        <v>526</v>
      </c>
      <c r="F14" t="s">
        <v>196</v>
      </c>
      <c r="G14" t="s">
        <v>197</v>
      </c>
    </row>
    <row r="15" spans="1:7">
      <c r="A15" s="2">
        <v>2</v>
      </c>
      <c r="B15" s="2" t="s">
        <v>527</v>
      </c>
      <c r="C15" s="2" t="s">
        <v>528</v>
      </c>
      <c r="D15" s="2" t="s">
        <v>529</v>
      </c>
      <c r="E15" s="2" t="s">
        <v>530</v>
      </c>
      <c r="F15" t="s">
        <v>243</v>
      </c>
      <c r="G15" t="s">
        <v>197</v>
      </c>
    </row>
    <row r="16" spans="1:7">
      <c r="A16" s="2">
        <v>2</v>
      </c>
      <c r="B16" s="2" t="s">
        <v>531</v>
      </c>
      <c r="C16" s="2" t="s">
        <v>532</v>
      </c>
      <c r="D16" s="2" t="s">
        <v>533</v>
      </c>
      <c r="E16" s="2" t="s">
        <v>534</v>
      </c>
      <c r="F16" t="s">
        <v>243</v>
      </c>
      <c r="G16" t="s">
        <v>197</v>
      </c>
    </row>
    <row r="17" spans="1:7">
      <c r="A17" s="2">
        <v>2</v>
      </c>
      <c r="B17" s="2" t="s">
        <v>535</v>
      </c>
      <c r="C17" s="2" t="s">
        <v>522</v>
      </c>
      <c r="D17" s="2" t="s">
        <v>276</v>
      </c>
      <c r="E17" s="2" t="s">
        <v>536</v>
      </c>
      <c r="F17" t="s">
        <v>196</v>
      </c>
      <c r="G17" t="s">
        <v>197</v>
      </c>
    </row>
    <row r="18" spans="1:7">
      <c r="A18" s="2">
        <v>3</v>
      </c>
      <c r="B18" s="2" t="s">
        <v>537</v>
      </c>
      <c r="C18" s="2" t="s">
        <v>538</v>
      </c>
      <c r="D18" s="2" t="s">
        <v>539</v>
      </c>
      <c r="E18" s="2" t="s">
        <v>540</v>
      </c>
      <c r="F18" t="s">
        <v>196</v>
      </c>
      <c r="G18" t="s">
        <v>197</v>
      </c>
    </row>
    <row r="19" spans="1:7">
      <c r="A19" s="2">
        <v>3</v>
      </c>
      <c r="B19" s="2" t="s">
        <v>257</v>
      </c>
      <c r="C19" s="2" t="s">
        <v>193</v>
      </c>
      <c r="D19" s="2" t="s">
        <v>258</v>
      </c>
      <c r="E19" s="2" t="s">
        <v>541</v>
      </c>
      <c r="F19" t="s">
        <v>243</v>
      </c>
      <c r="G19" t="s">
        <v>197</v>
      </c>
    </row>
    <row r="20" spans="1:7">
      <c r="A20" s="2">
        <v>4</v>
      </c>
      <c r="B20" s="2" t="s">
        <v>275</v>
      </c>
      <c r="C20" s="2" t="s">
        <v>276</v>
      </c>
      <c r="D20" s="2" t="s">
        <v>277</v>
      </c>
      <c r="E20" s="2" t="s">
        <v>542</v>
      </c>
      <c r="F20" t="s">
        <v>196</v>
      </c>
      <c r="G20" t="s">
        <v>197</v>
      </c>
    </row>
    <row r="21" spans="1:7">
      <c r="A21" s="2">
        <v>4</v>
      </c>
      <c r="B21" s="2" t="s">
        <v>257</v>
      </c>
      <c r="C21" s="2" t="s">
        <v>193</v>
      </c>
      <c r="D21" s="2" t="s">
        <v>258</v>
      </c>
      <c r="E21" s="2" t="s">
        <v>541</v>
      </c>
      <c r="F21" t="s">
        <v>243</v>
      </c>
      <c r="G21" t="s">
        <v>197</v>
      </c>
    </row>
    <row r="22" spans="1:7">
      <c r="A22" s="2">
        <v>4</v>
      </c>
      <c r="B22" s="2" t="s">
        <v>543</v>
      </c>
      <c r="C22" s="2" t="s">
        <v>544</v>
      </c>
      <c r="D22" s="2" t="s">
        <v>545</v>
      </c>
      <c r="E22" s="2" t="s">
        <v>546</v>
      </c>
      <c r="F22" t="s">
        <v>243</v>
      </c>
      <c r="G22" t="s">
        <v>197</v>
      </c>
    </row>
    <row r="23" spans="1:7">
      <c r="A23" s="2">
        <v>4</v>
      </c>
      <c r="B23" s="2" t="s">
        <v>271</v>
      </c>
      <c r="C23" s="2" t="s">
        <v>193</v>
      </c>
      <c r="D23" s="2" t="s">
        <v>193</v>
      </c>
      <c r="E23" s="2" t="s">
        <v>272</v>
      </c>
      <c r="F23" t="s">
        <v>243</v>
      </c>
      <c r="G23" t="s">
        <v>197</v>
      </c>
    </row>
    <row r="24" spans="1:7">
      <c r="A24" s="2">
        <v>5</v>
      </c>
      <c r="B24" s="2" t="s">
        <v>547</v>
      </c>
      <c r="C24" s="2" t="s">
        <v>328</v>
      </c>
      <c r="D24" s="2" t="s">
        <v>548</v>
      </c>
      <c r="E24" s="2" t="s">
        <v>549</v>
      </c>
      <c r="F24" t="s">
        <v>243</v>
      </c>
      <c r="G24" t="s">
        <v>197</v>
      </c>
    </row>
    <row r="25" spans="1:7">
      <c r="A25" s="2">
        <v>5</v>
      </c>
      <c r="B25" s="2" t="s">
        <v>550</v>
      </c>
      <c r="C25" s="2" t="s">
        <v>288</v>
      </c>
      <c r="D25" s="2" t="s">
        <v>193</v>
      </c>
      <c r="E25" s="2" t="s">
        <v>551</v>
      </c>
      <c r="F25" t="s">
        <v>243</v>
      </c>
      <c r="G25" t="s">
        <v>197</v>
      </c>
    </row>
    <row r="26" spans="1:7">
      <c r="A26" s="2">
        <v>6</v>
      </c>
      <c r="B26" s="2" t="s">
        <v>552</v>
      </c>
      <c r="C26" s="2" t="s">
        <v>519</v>
      </c>
      <c r="D26" s="2" t="s">
        <v>335</v>
      </c>
      <c r="E26" s="2" t="s">
        <v>520</v>
      </c>
      <c r="F26" t="s">
        <v>243</v>
      </c>
      <c r="G26" t="s">
        <v>197</v>
      </c>
    </row>
    <row r="27" spans="1:7">
      <c r="A27" s="2">
        <v>6</v>
      </c>
      <c r="B27" s="2" t="s">
        <v>553</v>
      </c>
      <c r="C27" s="2" t="s">
        <v>235</v>
      </c>
      <c r="D27" s="2" t="s">
        <v>193</v>
      </c>
      <c r="E27" s="2" t="s">
        <v>554</v>
      </c>
      <c r="F27" t="s">
        <v>243</v>
      </c>
      <c r="G27" t="s">
        <v>197</v>
      </c>
    </row>
    <row r="28" spans="1:7">
      <c r="A28" s="2">
        <v>6</v>
      </c>
      <c r="B28" s="2" t="s">
        <v>555</v>
      </c>
      <c r="C28" s="2" t="s">
        <v>556</v>
      </c>
      <c r="D28" s="2" t="s">
        <v>557</v>
      </c>
      <c r="E28" s="2" t="s">
        <v>558</v>
      </c>
      <c r="F28" t="s">
        <v>243</v>
      </c>
      <c r="G28" t="s">
        <v>197</v>
      </c>
    </row>
    <row r="29" spans="1:7">
      <c r="A29" s="2">
        <v>6</v>
      </c>
      <c r="B29" s="2" t="s">
        <v>559</v>
      </c>
      <c r="C29" s="2" t="s">
        <v>560</v>
      </c>
      <c r="D29" s="2" t="s">
        <v>561</v>
      </c>
      <c r="E29" s="2" t="s">
        <v>562</v>
      </c>
      <c r="F29" t="s">
        <v>243</v>
      </c>
      <c r="G29" t="s">
        <v>197</v>
      </c>
    </row>
    <row r="30" spans="1:7">
      <c r="A30" s="2">
        <v>6</v>
      </c>
      <c r="B30" s="2" t="s">
        <v>563</v>
      </c>
      <c r="C30" s="2" t="s">
        <v>564</v>
      </c>
      <c r="D30" s="2" t="s">
        <v>203</v>
      </c>
      <c r="E30" s="2" t="s">
        <v>565</v>
      </c>
      <c r="F30" t="s">
        <v>243</v>
      </c>
      <c r="G30" t="s">
        <v>197</v>
      </c>
    </row>
    <row r="31" spans="1:7">
      <c r="A31" s="2">
        <v>6</v>
      </c>
      <c r="B31" s="2" t="s">
        <v>303</v>
      </c>
      <c r="C31" s="2" t="s">
        <v>304</v>
      </c>
      <c r="D31" s="2" t="s">
        <v>305</v>
      </c>
      <c r="E31" s="2" t="s">
        <v>566</v>
      </c>
      <c r="F31" t="s">
        <v>243</v>
      </c>
      <c r="G31" t="s">
        <v>197</v>
      </c>
    </row>
    <row r="32" spans="1:7">
      <c r="A32" s="2">
        <v>6</v>
      </c>
      <c r="B32" s="2" t="s">
        <v>308</v>
      </c>
      <c r="C32" s="2" t="s">
        <v>226</v>
      </c>
      <c r="D32" s="2" t="s">
        <v>567</v>
      </c>
      <c r="E32" s="2" t="s">
        <v>568</v>
      </c>
      <c r="F32" t="s">
        <v>243</v>
      </c>
      <c r="G32" t="s">
        <v>197</v>
      </c>
    </row>
    <row r="33" spans="1:7">
      <c r="A33" s="2">
        <v>7</v>
      </c>
      <c r="B33" s="2" t="s">
        <v>527</v>
      </c>
      <c r="C33" s="2" t="s">
        <v>533</v>
      </c>
      <c r="D33" s="2" t="s">
        <v>569</v>
      </c>
      <c r="E33" s="2" t="s">
        <v>570</v>
      </c>
      <c r="F33" t="s">
        <v>243</v>
      </c>
      <c r="G33" t="s">
        <v>197</v>
      </c>
    </row>
    <row r="34" spans="1:7">
      <c r="A34" s="2">
        <v>7</v>
      </c>
      <c r="B34" s="2" t="s">
        <v>308</v>
      </c>
      <c r="C34" s="2" t="s">
        <v>226</v>
      </c>
      <c r="D34" s="2" t="s">
        <v>567</v>
      </c>
      <c r="E34" s="2" t="s">
        <v>571</v>
      </c>
      <c r="F34" t="s">
        <v>196</v>
      </c>
      <c r="G34" t="s">
        <v>197</v>
      </c>
    </row>
    <row r="35" spans="1:7">
      <c r="A35" s="2">
        <v>7</v>
      </c>
      <c r="B35" s="2" t="s">
        <v>572</v>
      </c>
      <c r="C35" s="2" t="s">
        <v>573</v>
      </c>
      <c r="D35" s="2" t="s">
        <v>574</v>
      </c>
      <c r="E35" s="2" t="s">
        <v>575</v>
      </c>
      <c r="F35" t="s">
        <v>243</v>
      </c>
      <c r="G35" t="s">
        <v>197</v>
      </c>
    </row>
    <row r="36" spans="1:7">
      <c r="A36" s="2">
        <v>8</v>
      </c>
      <c r="B36" s="2" t="s">
        <v>576</v>
      </c>
      <c r="C36" s="2" t="s">
        <v>519</v>
      </c>
      <c r="D36" s="2" t="s">
        <v>335</v>
      </c>
      <c r="E36" s="2" t="s">
        <v>520</v>
      </c>
      <c r="F36" t="s">
        <v>243</v>
      </c>
      <c r="G36" t="s">
        <v>197</v>
      </c>
    </row>
    <row r="37" spans="1:7">
      <c r="A37" s="2">
        <v>8</v>
      </c>
      <c r="B37" s="2" t="s">
        <v>327</v>
      </c>
      <c r="C37" s="2" t="s">
        <v>276</v>
      </c>
      <c r="D37" s="2" t="s">
        <v>328</v>
      </c>
      <c r="E37" s="2" t="s">
        <v>329</v>
      </c>
      <c r="F37" t="s">
        <v>243</v>
      </c>
      <c r="G37" t="s">
        <v>197</v>
      </c>
    </row>
    <row r="38" spans="1:7">
      <c r="A38" s="2">
        <v>8</v>
      </c>
      <c r="B38" s="2" t="s">
        <v>577</v>
      </c>
      <c r="C38" s="2" t="s">
        <v>578</v>
      </c>
      <c r="D38" s="2" t="s">
        <v>579</v>
      </c>
      <c r="E38" s="2" t="s">
        <v>580</v>
      </c>
      <c r="F38" t="s">
        <v>243</v>
      </c>
      <c r="G38" t="s">
        <v>197</v>
      </c>
    </row>
    <row r="39" spans="1:7">
      <c r="A39" s="2">
        <v>8</v>
      </c>
      <c r="B39" s="2" t="s">
        <v>581</v>
      </c>
      <c r="C39" s="2" t="s">
        <v>582</v>
      </c>
      <c r="D39" s="2" t="s">
        <v>583</v>
      </c>
      <c r="E39" s="2" t="s">
        <v>584</v>
      </c>
      <c r="F39" t="s">
        <v>243</v>
      </c>
      <c r="G39" t="s">
        <v>197</v>
      </c>
    </row>
    <row r="40" spans="1:7">
      <c r="A40" s="2">
        <v>9</v>
      </c>
      <c r="B40" s="2" t="s">
        <v>303</v>
      </c>
      <c r="C40" s="2" t="s">
        <v>379</v>
      </c>
      <c r="D40" s="2" t="s">
        <v>585</v>
      </c>
      <c r="E40" s="2" t="s">
        <v>586</v>
      </c>
      <c r="F40" t="s">
        <v>243</v>
      </c>
      <c r="G40" t="s">
        <v>197</v>
      </c>
    </row>
    <row r="41" spans="1:7">
      <c r="A41" s="2">
        <v>9</v>
      </c>
      <c r="B41" s="2" t="s">
        <v>587</v>
      </c>
      <c r="C41" s="2" t="s">
        <v>588</v>
      </c>
      <c r="D41" s="2" t="s">
        <v>589</v>
      </c>
      <c r="E41" s="2" t="s">
        <v>590</v>
      </c>
      <c r="F41" t="s">
        <v>196</v>
      </c>
      <c r="G41" t="s">
        <v>197</v>
      </c>
    </row>
    <row r="42" spans="1:7">
      <c r="A42" s="2">
        <v>9</v>
      </c>
      <c r="B42" s="2" t="s">
        <v>591</v>
      </c>
      <c r="C42" s="2" t="s">
        <v>346</v>
      </c>
      <c r="D42" s="2" t="s">
        <v>347</v>
      </c>
      <c r="E42" s="2" t="s">
        <v>592</v>
      </c>
      <c r="F42" t="s">
        <v>196</v>
      </c>
      <c r="G42" t="s">
        <v>197</v>
      </c>
    </row>
    <row r="43" spans="1:7">
      <c r="A43" s="2">
        <v>9</v>
      </c>
      <c r="B43" s="2" t="s">
        <v>593</v>
      </c>
      <c r="C43" s="2" t="s">
        <v>594</v>
      </c>
      <c r="D43" s="2" t="s">
        <v>595</v>
      </c>
      <c r="E43" s="2" t="s">
        <v>596</v>
      </c>
      <c r="F43" t="s">
        <v>243</v>
      </c>
      <c r="G43" t="s">
        <v>197</v>
      </c>
    </row>
    <row r="44" spans="1:7">
      <c r="A44" s="2">
        <v>9</v>
      </c>
      <c r="B44" s="2" t="s">
        <v>597</v>
      </c>
      <c r="C44" s="2" t="s">
        <v>598</v>
      </c>
      <c r="D44" s="2" t="s">
        <v>599</v>
      </c>
      <c r="E44" s="2" t="s">
        <v>600</v>
      </c>
      <c r="F44" t="s">
        <v>243</v>
      </c>
      <c r="G44" t="s">
        <v>197</v>
      </c>
    </row>
    <row r="45" spans="1:7">
      <c r="A45" s="2">
        <v>10</v>
      </c>
      <c r="B45" s="2" t="s">
        <v>601</v>
      </c>
      <c r="C45" s="2" t="s">
        <v>362</v>
      </c>
      <c r="D45" s="2" t="s">
        <v>363</v>
      </c>
      <c r="E45" s="2" t="s">
        <v>364</v>
      </c>
      <c r="F45" t="s">
        <v>243</v>
      </c>
      <c r="G45" t="s">
        <v>197</v>
      </c>
    </row>
    <row r="46" spans="1:7">
      <c r="A46" s="2">
        <v>10</v>
      </c>
      <c r="B46" s="2" t="s">
        <v>602</v>
      </c>
      <c r="C46" s="2" t="s">
        <v>603</v>
      </c>
      <c r="D46" s="2" t="s">
        <v>604</v>
      </c>
      <c r="E46" s="2" t="s">
        <v>605</v>
      </c>
      <c r="F46" t="s">
        <v>196</v>
      </c>
      <c r="G46" t="s">
        <v>197</v>
      </c>
    </row>
    <row r="47" spans="1:7">
      <c r="A47" s="2">
        <v>10</v>
      </c>
      <c r="B47" s="2" t="s">
        <v>287</v>
      </c>
      <c r="C47" s="2" t="s">
        <v>357</v>
      </c>
      <c r="D47" s="2" t="s">
        <v>606</v>
      </c>
      <c r="E47" s="2" t="s">
        <v>359</v>
      </c>
      <c r="F47" t="s">
        <v>243</v>
      </c>
      <c r="G47" t="s">
        <v>197</v>
      </c>
    </row>
    <row r="48" spans="1:7">
      <c r="A48" s="2">
        <v>10</v>
      </c>
      <c r="B48" s="2" t="s">
        <v>593</v>
      </c>
      <c r="C48" s="2" t="s">
        <v>594</v>
      </c>
      <c r="D48" s="2" t="s">
        <v>595</v>
      </c>
      <c r="E48" s="2" t="s">
        <v>607</v>
      </c>
      <c r="F48" t="s">
        <v>243</v>
      </c>
      <c r="G48" t="s">
        <v>197</v>
      </c>
    </row>
    <row r="49" spans="1:7">
      <c r="A49" s="2">
        <v>10</v>
      </c>
      <c r="B49" s="2" t="s">
        <v>608</v>
      </c>
      <c r="C49" s="2" t="s">
        <v>367</v>
      </c>
      <c r="D49" s="2" t="s">
        <v>368</v>
      </c>
      <c r="E49" s="2" t="s">
        <v>369</v>
      </c>
      <c r="F49" t="s">
        <v>243</v>
      </c>
      <c r="G49" t="s">
        <v>197</v>
      </c>
    </row>
    <row r="50" spans="1:7">
      <c r="A50" s="2">
        <v>11</v>
      </c>
      <c r="B50" s="2" t="s">
        <v>609</v>
      </c>
      <c r="C50" s="2" t="s">
        <v>523</v>
      </c>
      <c r="D50" s="2" t="s">
        <v>610</v>
      </c>
      <c r="E50" s="2" t="s">
        <v>611</v>
      </c>
      <c r="F50" t="s">
        <v>196</v>
      </c>
      <c r="G50" t="s">
        <v>197</v>
      </c>
    </row>
    <row r="51" spans="1:7">
      <c r="A51" s="2">
        <v>11</v>
      </c>
      <c r="B51" s="2" t="s">
        <v>378</v>
      </c>
      <c r="C51" s="2" t="s">
        <v>235</v>
      </c>
      <c r="D51" s="2" t="s">
        <v>379</v>
      </c>
      <c r="E51" s="2" t="s">
        <v>612</v>
      </c>
      <c r="F51" t="s">
        <v>243</v>
      </c>
      <c r="G51" t="s">
        <v>197</v>
      </c>
    </row>
    <row r="52" spans="1:7">
      <c r="A52" s="2">
        <v>11</v>
      </c>
      <c r="B52" s="2" t="s">
        <v>384</v>
      </c>
      <c r="C52" s="2" t="s">
        <v>385</v>
      </c>
      <c r="D52" s="2" t="s">
        <v>386</v>
      </c>
      <c r="E52" s="2" t="s">
        <v>387</v>
      </c>
      <c r="F52" t="s">
        <v>243</v>
      </c>
      <c r="G52" t="s">
        <v>197</v>
      </c>
    </row>
  </sheetData>
  <dataValidations count="1">
    <dataValidation type="list" allowBlank="1" showErrorMessage="1" sqref="F4:F5 F6:F52 F53:F201">
      <formula1>Hidden_1_Tabla_4164695</formula1>
    </dataValidation>
  </dataValidations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243</v>
      </c>
    </row>
    <row r="2" spans="1:1">
      <c r="A2" t="s">
        <v>196</v>
      </c>
    </row>
  </sheetData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2"/>
  <sheetViews>
    <sheetView topLeftCell="E5" workbookViewId="0">
      <selection activeCell="G5" sqref="G5:G52"/>
    </sheetView>
  </sheetViews>
  <sheetFormatPr defaultColWidth="9" defaultRowHeight="15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0.752380952381" customWidth="1"/>
    <col min="6" max="6" width="71.2761904761905" customWidth="1"/>
    <col min="7" max="7" width="78.5428571428571" customWidth="1"/>
  </cols>
  <sheetData>
    <row r="1" hidden="1" spans="2:7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hidden="1" spans="2:7">
      <c r="B2" t="s">
        <v>621</v>
      </c>
      <c r="C2" t="s">
        <v>622</v>
      </c>
      <c r="D2" t="s">
        <v>623</v>
      </c>
      <c r="E2" t="s">
        <v>624</v>
      </c>
      <c r="F2" t="s">
        <v>625</v>
      </c>
      <c r="G2" t="s">
        <v>626</v>
      </c>
    </row>
    <row r="3" spans="1:7">
      <c r="A3" s="1" t="s">
        <v>498</v>
      </c>
      <c r="B3" s="1" t="s">
        <v>499</v>
      </c>
      <c r="C3" s="1" t="s">
        <v>500</v>
      </c>
      <c r="D3" s="1" t="s">
        <v>501</v>
      </c>
      <c r="E3" s="1" t="s">
        <v>619</v>
      </c>
      <c r="F3" s="1" t="s">
        <v>120</v>
      </c>
      <c r="G3" s="1" t="s">
        <v>627</v>
      </c>
    </row>
    <row r="4" spans="1:7">
      <c r="A4" s="2">
        <v>1</v>
      </c>
      <c r="B4" s="2" t="s">
        <v>192</v>
      </c>
      <c r="C4" s="2" t="s">
        <v>193</v>
      </c>
      <c r="D4" s="2" t="s">
        <v>194</v>
      </c>
      <c r="E4" s="2" t="s">
        <v>504</v>
      </c>
      <c r="F4" t="s">
        <v>196</v>
      </c>
      <c r="G4" t="s">
        <v>197</v>
      </c>
    </row>
    <row r="5" spans="1:7">
      <c r="A5" s="2">
        <v>1</v>
      </c>
      <c r="B5" s="2" t="s">
        <v>505</v>
      </c>
      <c r="C5" s="2" t="s">
        <v>506</v>
      </c>
      <c r="D5" s="2" t="s">
        <v>247</v>
      </c>
      <c r="E5" s="2" t="s">
        <v>248</v>
      </c>
      <c r="F5" t="s">
        <v>243</v>
      </c>
      <c r="G5" t="s">
        <v>197</v>
      </c>
    </row>
    <row r="6" spans="1:7">
      <c r="A6" s="2">
        <v>1</v>
      </c>
      <c r="B6" s="2" t="s">
        <v>507</v>
      </c>
      <c r="C6" s="2" t="s">
        <v>508</v>
      </c>
      <c r="D6" s="2" t="s">
        <v>509</v>
      </c>
      <c r="E6" s="2" t="s">
        <v>510</v>
      </c>
      <c r="F6" t="s">
        <v>243</v>
      </c>
      <c r="G6" t="s">
        <v>197</v>
      </c>
    </row>
    <row r="7" spans="1:7">
      <c r="A7" s="2">
        <v>1</v>
      </c>
      <c r="B7" s="2" t="s">
        <v>511</v>
      </c>
      <c r="C7" s="2" t="s">
        <v>512</v>
      </c>
      <c r="D7" s="2" t="s">
        <v>193</v>
      </c>
      <c r="E7" s="2" t="s">
        <v>242</v>
      </c>
      <c r="F7" t="s">
        <v>243</v>
      </c>
      <c r="G7" t="s">
        <v>197</v>
      </c>
    </row>
    <row r="8" spans="1:7">
      <c r="A8" s="2">
        <v>1</v>
      </c>
      <c r="B8" s="2" t="s">
        <v>513</v>
      </c>
      <c r="C8" s="2" t="s">
        <v>514</v>
      </c>
      <c r="D8" s="2" t="s">
        <v>515</v>
      </c>
      <c r="E8" s="2" t="s">
        <v>516</v>
      </c>
      <c r="F8" t="s">
        <v>243</v>
      </c>
      <c r="G8" t="s">
        <v>197</v>
      </c>
    </row>
    <row r="9" spans="1:7">
      <c r="A9" s="2">
        <v>2</v>
      </c>
      <c r="B9" s="2" t="s">
        <v>517</v>
      </c>
      <c r="C9" s="2" t="s">
        <v>518</v>
      </c>
      <c r="D9" s="2" t="s">
        <v>241</v>
      </c>
      <c r="E9" s="2" t="s">
        <v>242</v>
      </c>
      <c r="F9" t="s">
        <v>243</v>
      </c>
      <c r="G9" t="s">
        <v>197</v>
      </c>
    </row>
    <row r="10" spans="1:7">
      <c r="A10" s="2">
        <v>2</v>
      </c>
      <c r="B10" s="2" t="s">
        <v>513</v>
      </c>
      <c r="C10" s="2" t="s">
        <v>328</v>
      </c>
      <c r="D10" s="2" t="s">
        <v>515</v>
      </c>
      <c r="E10" s="2" t="s">
        <v>516</v>
      </c>
      <c r="F10" t="s">
        <v>243</v>
      </c>
      <c r="G10" t="s">
        <v>197</v>
      </c>
    </row>
    <row r="11" spans="1:7">
      <c r="A11" s="2">
        <v>2</v>
      </c>
      <c r="B11" s="2" t="s">
        <v>245</v>
      </c>
      <c r="C11" s="2" t="s">
        <v>506</v>
      </c>
      <c r="D11" s="2" t="s">
        <v>247</v>
      </c>
      <c r="E11" s="2" t="s">
        <v>248</v>
      </c>
      <c r="F11" t="s">
        <v>243</v>
      </c>
      <c r="G11" t="s">
        <v>197</v>
      </c>
    </row>
    <row r="12" spans="1:7">
      <c r="A12" s="2">
        <v>2</v>
      </c>
      <c r="B12" s="2" t="s">
        <v>333</v>
      </c>
      <c r="C12" s="2" t="s">
        <v>519</v>
      </c>
      <c r="D12" s="2" t="s">
        <v>335</v>
      </c>
      <c r="E12" s="2" t="s">
        <v>520</v>
      </c>
      <c r="F12" t="s">
        <v>243</v>
      </c>
      <c r="G12" t="s">
        <v>197</v>
      </c>
    </row>
    <row r="13" spans="1:7">
      <c r="A13" s="2">
        <v>2</v>
      </c>
      <c r="B13" s="2" t="s">
        <v>521</v>
      </c>
      <c r="C13" s="2" t="s">
        <v>522</v>
      </c>
      <c r="D13" s="2" t="s">
        <v>523</v>
      </c>
      <c r="E13" s="2" t="s">
        <v>237</v>
      </c>
      <c r="F13" t="s">
        <v>243</v>
      </c>
      <c r="G13" t="s">
        <v>197</v>
      </c>
    </row>
    <row r="14" spans="1:7">
      <c r="A14" s="2">
        <v>2</v>
      </c>
      <c r="B14" s="2" t="s">
        <v>524</v>
      </c>
      <c r="C14" s="2" t="s">
        <v>525</v>
      </c>
      <c r="D14" s="2" t="s">
        <v>334</v>
      </c>
      <c r="E14" s="2" t="s">
        <v>526</v>
      </c>
      <c r="F14" t="s">
        <v>196</v>
      </c>
      <c r="G14" t="s">
        <v>197</v>
      </c>
    </row>
    <row r="15" spans="1:7">
      <c r="A15" s="2">
        <v>2</v>
      </c>
      <c r="B15" s="2" t="s">
        <v>527</v>
      </c>
      <c r="C15" s="2" t="s">
        <v>528</v>
      </c>
      <c r="D15" s="2" t="s">
        <v>529</v>
      </c>
      <c r="E15" s="2" t="s">
        <v>530</v>
      </c>
      <c r="F15" t="s">
        <v>243</v>
      </c>
      <c r="G15" t="s">
        <v>197</v>
      </c>
    </row>
    <row r="16" spans="1:7">
      <c r="A16" s="2">
        <v>2</v>
      </c>
      <c r="B16" s="2" t="s">
        <v>531</v>
      </c>
      <c r="C16" s="2" t="s">
        <v>532</v>
      </c>
      <c r="D16" s="2" t="s">
        <v>533</v>
      </c>
      <c r="E16" s="2" t="s">
        <v>534</v>
      </c>
      <c r="F16" t="s">
        <v>243</v>
      </c>
      <c r="G16" t="s">
        <v>197</v>
      </c>
    </row>
    <row r="17" spans="1:7">
      <c r="A17" s="2">
        <v>2</v>
      </c>
      <c r="B17" s="2" t="s">
        <v>535</v>
      </c>
      <c r="C17" s="2" t="s">
        <v>522</v>
      </c>
      <c r="D17" s="2" t="s">
        <v>276</v>
      </c>
      <c r="E17" s="2" t="s">
        <v>536</v>
      </c>
      <c r="F17" t="s">
        <v>196</v>
      </c>
      <c r="G17" t="s">
        <v>197</v>
      </c>
    </row>
    <row r="18" spans="1:7">
      <c r="A18" s="2">
        <v>3</v>
      </c>
      <c r="B18" s="2" t="s">
        <v>537</v>
      </c>
      <c r="C18" s="2" t="s">
        <v>538</v>
      </c>
      <c r="D18" s="2" t="s">
        <v>539</v>
      </c>
      <c r="E18" s="2" t="s">
        <v>540</v>
      </c>
      <c r="F18" t="s">
        <v>196</v>
      </c>
      <c r="G18" t="s">
        <v>197</v>
      </c>
    </row>
    <row r="19" spans="1:7">
      <c r="A19" s="2">
        <v>3</v>
      </c>
      <c r="B19" s="2" t="s">
        <v>257</v>
      </c>
      <c r="C19" s="2" t="s">
        <v>193</v>
      </c>
      <c r="D19" s="2" t="s">
        <v>258</v>
      </c>
      <c r="E19" s="2" t="s">
        <v>541</v>
      </c>
      <c r="F19" t="s">
        <v>243</v>
      </c>
      <c r="G19" t="s">
        <v>197</v>
      </c>
    </row>
    <row r="20" spans="1:7">
      <c r="A20" s="2">
        <v>4</v>
      </c>
      <c r="B20" s="2" t="s">
        <v>275</v>
      </c>
      <c r="C20" s="2" t="s">
        <v>276</v>
      </c>
      <c r="D20" s="2" t="s">
        <v>277</v>
      </c>
      <c r="E20" s="2" t="s">
        <v>542</v>
      </c>
      <c r="F20" t="s">
        <v>196</v>
      </c>
      <c r="G20" t="s">
        <v>197</v>
      </c>
    </row>
    <row r="21" spans="1:7">
      <c r="A21" s="2">
        <v>4</v>
      </c>
      <c r="B21" s="2" t="s">
        <v>257</v>
      </c>
      <c r="C21" s="2" t="s">
        <v>193</v>
      </c>
      <c r="D21" s="2" t="s">
        <v>258</v>
      </c>
      <c r="E21" s="2" t="s">
        <v>541</v>
      </c>
      <c r="F21" t="s">
        <v>243</v>
      </c>
      <c r="G21" t="s">
        <v>197</v>
      </c>
    </row>
    <row r="22" spans="1:7">
      <c r="A22" s="2">
        <v>4</v>
      </c>
      <c r="B22" s="2" t="s">
        <v>543</v>
      </c>
      <c r="C22" s="2" t="s">
        <v>544</v>
      </c>
      <c r="D22" s="2" t="s">
        <v>545</v>
      </c>
      <c r="E22" s="2" t="s">
        <v>546</v>
      </c>
      <c r="F22" t="s">
        <v>243</v>
      </c>
      <c r="G22" t="s">
        <v>197</v>
      </c>
    </row>
    <row r="23" spans="1:7">
      <c r="A23" s="2">
        <v>4</v>
      </c>
      <c r="B23" s="2" t="s">
        <v>271</v>
      </c>
      <c r="C23" s="2" t="s">
        <v>193</v>
      </c>
      <c r="D23" s="2" t="s">
        <v>193</v>
      </c>
      <c r="E23" s="2" t="s">
        <v>272</v>
      </c>
      <c r="F23" t="s">
        <v>243</v>
      </c>
      <c r="G23" t="s">
        <v>197</v>
      </c>
    </row>
    <row r="24" spans="1:7">
      <c r="A24" s="2">
        <v>5</v>
      </c>
      <c r="B24" s="2" t="s">
        <v>547</v>
      </c>
      <c r="C24" s="2" t="s">
        <v>328</v>
      </c>
      <c r="D24" s="2" t="s">
        <v>548</v>
      </c>
      <c r="E24" s="2" t="s">
        <v>549</v>
      </c>
      <c r="F24" t="s">
        <v>243</v>
      </c>
      <c r="G24" t="s">
        <v>197</v>
      </c>
    </row>
    <row r="25" spans="1:7">
      <c r="A25" s="2">
        <v>5</v>
      </c>
      <c r="B25" s="2" t="s">
        <v>550</v>
      </c>
      <c r="C25" s="2" t="s">
        <v>288</v>
      </c>
      <c r="D25" s="2" t="s">
        <v>193</v>
      </c>
      <c r="E25" s="2" t="s">
        <v>551</v>
      </c>
      <c r="F25" t="s">
        <v>243</v>
      </c>
      <c r="G25" t="s">
        <v>197</v>
      </c>
    </row>
    <row r="26" spans="1:7">
      <c r="A26" s="2">
        <v>6</v>
      </c>
      <c r="B26" s="2" t="s">
        <v>552</v>
      </c>
      <c r="C26" s="2" t="s">
        <v>519</v>
      </c>
      <c r="D26" s="2" t="s">
        <v>335</v>
      </c>
      <c r="E26" s="2" t="s">
        <v>520</v>
      </c>
      <c r="F26" t="s">
        <v>243</v>
      </c>
      <c r="G26" t="s">
        <v>197</v>
      </c>
    </row>
    <row r="27" spans="1:7">
      <c r="A27" s="2">
        <v>6</v>
      </c>
      <c r="B27" s="2" t="s">
        <v>553</v>
      </c>
      <c r="C27" s="2" t="s">
        <v>235</v>
      </c>
      <c r="D27" s="2" t="s">
        <v>193</v>
      </c>
      <c r="E27" s="2" t="s">
        <v>554</v>
      </c>
      <c r="F27" t="s">
        <v>243</v>
      </c>
      <c r="G27" t="s">
        <v>197</v>
      </c>
    </row>
    <row r="28" spans="1:7">
      <c r="A28" s="2">
        <v>6</v>
      </c>
      <c r="B28" s="2" t="s">
        <v>555</v>
      </c>
      <c r="C28" s="2" t="s">
        <v>556</v>
      </c>
      <c r="D28" s="2" t="s">
        <v>557</v>
      </c>
      <c r="E28" s="2" t="s">
        <v>558</v>
      </c>
      <c r="F28" t="s">
        <v>243</v>
      </c>
      <c r="G28" t="s">
        <v>197</v>
      </c>
    </row>
    <row r="29" spans="1:7">
      <c r="A29" s="2">
        <v>6</v>
      </c>
      <c r="B29" s="2" t="s">
        <v>559</v>
      </c>
      <c r="C29" s="2" t="s">
        <v>560</v>
      </c>
      <c r="D29" s="2" t="s">
        <v>561</v>
      </c>
      <c r="E29" s="2" t="s">
        <v>562</v>
      </c>
      <c r="F29" t="s">
        <v>243</v>
      </c>
      <c r="G29" t="s">
        <v>197</v>
      </c>
    </row>
    <row r="30" spans="1:7">
      <c r="A30" s="2">
        <v>6</v>
      </c>
      <c r="B30" s="2" t="s">
        <v>563</v>
      </c>
      <c r="C30" s="2" t="s">
        <v>564</v>
      </c>
      <c r="D30" s="2" t="s">
        <v>203</v>
      </c>
      <c r="E30" s="2" t="s">
        <v>565</v>
      </c>
      <c r="F30" t="s">
        <v>243</v>
      </c>
      <c r="G30" t="s">
        <v>197</v>
      </c>
    </row>
    <row r="31" spans="1:7">
      <c r="A31" s="2">
        <v>6</v>
      </c>
      <c r="B31" s="2" t="s">
        <v>303</v>
      </c>
      <c r="C31" s="2" t="s">
        <v>304</v>
      </c>
      <c r="D31" s="2" t="s">
        <v>305</v>
      </c>
      <c r="E31" s="2" t="s">
        <v>566</v>
      </c>
      <c r="F31" t="s">
        <v>243</v>
      </c>
      <c r="G31" t="s">
        <v>197</v>
      </c>
    </row>
    <row r="32" spans="1:7">
      <c r="A32" s="2">
        <v>6</v>
      </c>
      <c r="B32" s="2" t="s">
        <v>308</v>
      </c>
      <c r="C32" s="2" t="s">
        <v>226</v>
      </c>
      <c r="D32" s="2" t="s">
        <v>567</v>
      </c>
      <c r="E32" s="2" t="s">
        <v>568</v>
      </c>
      <c r="F32" t="s">
        <v>196</v>
      </c>
      <c r="G32" t="s">
        <v>197</v>
      </c>
    </row>
    <row r="33" spans="1:7">
      <c r="A33" s="2">
        <v>7</v>
      </c>
      <c r="B33" s="2" t="s">
        <v>527</v>
      </c>
      <c r="C33" s="2" t="s">
        <v>533</v>
      </c>
      <c r="D33" s="2" t="s">
        <v>569</v>
      </c>
      <c r="E33" s="2" t="s">
        <v>570</v>
      </c>
      <c r="F33" t="s">
        <v>243</v>
      </c>
      <c r="G33" t="s">
        <v>197</v>
      </c>
    </row>
    <row r="34" spans="1:7">
      <c r="A34" s="2">
        <v>7</v>
      </c>
      <c r="B34" s="2" t="s">
        <v>308</v>
      </c>
      <c r="C34" s="2" t="s">
        <v>226</v>
      </c>
      <c r="D34" s="2" t="s">
        <v>567</v>
      </c>
      <c r="E34" s="2" t="s">
        <v>571</v>
      </c>
      <c r="F34" t="s">
        <v>196</v>
      </c>
      <c r="G34" t="s">
        <v>197</v>
      </c>
    </row>
    <row r="35" spans="1:7">
      <c r="A35" s="2">
        <v>7</v>
      </c>
      <c r="B35" s="2" t="s">
        <v>572</v>
      </c>
      <c r="C35" s="2" t="s">
        <v>573</v>
      </c>
      <c r="D35" s="2" t="s">
        <v>574</v>
      </c>
      <c r="E35" s="2" t="s">
        <v>575</v>
      </c>
      <c r="F35" t="s">
        <v>243</v>
      </c>
      <c r="G35" t="s">
        <v>197</v>
      </c>
    </row>
    <row r="36" spans="1:7">
      <c r="A36" s="2">
        <v>8</v>
      </c>
      <c r="B36" s="2" t="s">
        <v>576</v>
      </c>
      <c r="C36" s="2" t="s">
        <v>519</v>
      </c>
      <c r="D36" s="2" t="s">
        <v>335</v>
      </c>
      <c r="E36" s="2" t="s">
        <v>520</v>
      </c>
      <c r="F36" t="s">
        <v>243</v>
      </c>
      <c r="G36" t="s">
        <v>197</v>
      </c>
    </row>
    <row r="37" spans="1:7">
      <c r="A37" s="2">
        <v>8</v>
      </c>
      <c r="B37" s="2" t="s">
        <v>327</v>
      </c>
      <c r="C37" s="2" t="s">
        <v>276</v>
      </c>
      <c r="D37" s="2" t="s">
        <v>328</v>
      </c>
      <c r="E37" s="2" t="s">
        <v>329</v>
      </c>
      <c r="F37" t="s">
        <v>243</v>
      </c>
      <c r="G37" t="s">
        <v>197</v>
      </c>
    </row>
    <row r="38" spans="1:7">
      <c r="A38" s="2">
        <v>8</v>
      </c>
      <c r="B38" s="2" t="s">
        <v>577</v>
      </c>
      <c r="C38" s="2" t="s">
        <v>578</v>
      </c>
      <c r="D38" s="2" t="s">
        <v>579</v>
      </c>
      <c r="E38" s="2" t="s">
        <v>580</v>
      </c>
      <c r="F38" t="s">
        <v>243</v>
      </c>
      <c r="G38" t="s">
        <v>197</v>
      </c>
    </row>
    <row r="39" spans="1:7">
      <c r="A39" s="2">
        <v>8</v>
      </c>
      <c r="B39" s="2" t="s">
        <v>581</v>
      </c>
      <c r="C39" s="2" t="s">
        <v>582</v>
      </c>
      <c r="D39" s="2" t="s">
        <v>583</v>
      </c>
      <c r="E39" s="2" t="s">
        <v>584</v>
      </c>
      <c r="F39" t="s">
        <v>243</v>
      </c>
      <c r="G39" t="s">
        <v>197</v>
      </c>
    </row>
    <row r="40" spans="1:7">
      <c r="A40" s="2">
        <v>9</v>
      </c>
      <c r="B40" s="2" t="s">
        <v>303</v>
      </c>
      <c r="C40" s="2" t="s">
        <v>379</v>
      </c>
      <c r="D40" s="2" t="s">
        <v>585</v>
      </c>
      <c r="E40" s="2" t="s">
        <v>586</v>
      </c>
      <c r="F40" t="s">
        <v>243</v>
      </c>
      <c r="G40" t="s">
        <v>197</v>
      </c>
    </row>
    <row r="41" spans="1:7">
      <c r="A41" s="2">
        <v>9</v>
      </c>
      <c r="B41" s="2" t="s">
        <v>587</v>
      </c>
      <c r="C41" s="2" t="s">
        <v>588</v>
      </c>
      <c r="D41" s="2" t="s">
        <v>589</v>
      </c>
      <c r="E41" s="2" t="s">
        <v>590</v>
      </c>
      <c r="F41" t="s">
        <v>196</v>
      </c>
      <c r="G41" t="s">
        <v>197</v>
      </c>
    </row>
    <row r="42" spans="1:7">
      <c r="A42" s="2">
        <v>9</v>
      </c>
      <c r="B42" s="2" t="s">
        <v>591</v>
      </c>
      <c r="C42" s="2" t="s">
        <v>346</v>
      </c>
      <c r="D42" s="2" t="s">
        <v>347</v>
      </c>
      <c r="E42" s="2" t="s">
        <v>592</v>
      </c>
      <c r="F42" t="s">
        <v>196</v>
      </c>
      <c r="G42" t="s">
        <v>197</v>
      </c>
    </row>
    <row r="43" spans="1:7">
      <c r="A43" s="2">
        <v>9</v>
      </c>
      <c r="B43" s="2" t="s">
        <v>593</v>
      </c>
      <c r="C43" s="2" t="s">
        <v>594</v>
      </c>
      <c r="D43" s="2" t="s">
        <v>595</v>
      </c>
      <c r="E43" s="2" t="s">
        <v>596</v>
      </c>
      <c r="F43" t="s">
        <v>243</v>
      </c>
      <c r="G43" t="s">
        <v>197</v>
      </c>
    </row>
    <row r="44" spans="1:7">
      <c r="A44" s="2">
        <v>9</v>
      </c>
      <c r="B44" s="2" t="s">
        <v>597</v>
      </c>
      <c r="C44" s="2" t="s">
        <v>598</v>
      </c>
      <c r="D44" s="2" t="s">
        <v>599</v>
      </c>
      <c r="E44" s="2" t="s">
        <v>600</v>
      </c>
      <c r="F44" t="s">
        <v>243</v>
      </c>
      <c r="G44" t="s">
        <v>197</v>
      </c>
    </row>
    <row r="45" spans="1:7">
      <c r="A45" s="2">
        <v>10</v>
      </c>
      <c r="B45" s="2" t="s">
        <v>601</v>
      </c>
      <c r="C45" s="2" t="s">
        <v>362</v>
      </c>
      <c r="D45" s="2" t="s">
        <v>363</v>
      </c>
      <c r="E45" s="2" t="s">
        <v>364</v>
      </c>
      <c r="F45" t="s">
        <v>243</v>
      </c>
      <c r="G45" t="s">
        <v>197</v>
      </c>
    </row>
    <row r="46" spans="1:7">
      <c r="A46" s="2">
        <v>10</v>
      </c>
      <c r="B46" s="2" t="s">
        <v>602</v>
      </c>
      <c r="C46" s="2" t="s">
        <v>603</v>
      </c>
      <c r="D46" s="2" t="s">
        <v>604</v>
      </c>
      <c r="E46" s="2" t="s">
        <v>605</v>
      </c>
      <c r="F46" t="s">
        <v>243</v>
      </c>
      <c r="G46" t="s">
        <v>197</v>
      </c>
    </row>
    <row r="47" spans="1:7">
      <c r="A47" s="2">
        <v>10</v>
      </c>
      <c r="B47" s="2" t="s">
        <v>287</v>
      </c>
      <c r="C47" s="2" t="s">
        <v>357</v>
      </c>
      <c r="D47" s="2" t="s">
        <v>606</v>
      </c>
      <c r="E47" s="2" t="s">
        <v>359</v>
      </c>
      <c r="F47" t="s">
        <v>243</v>
      </c>
      <c r="G47" t="s">
        <v>197</v>
      </c>
    </row>
    <row r="48" spans="1:7">
      <c r="A48" s="2">
        <v>10</v>
      </c>
      <c r="B48" s="2" t="s">
        <v>593</v>
      </c>
      <c r="C48" s="2" t="s">
        <v>594</v>
      </c>
      <c r="D48" s="2" t="s">
        <v>595</v>
      </c>
      <c r="E48" s="2" t="s">
        <v>607</v>
      </c>
      <c r="F48" t="s">
        <v>243</v>
      </c>
      <c r="G48" t="s">
        <v>197</v>
      </c>
    </row>
    <row r="49" spans="1:7">
      <c r="A49" s="2">
        <v>10</v>
      </c>
      <c r="B49" s="2" t="s">
        <v>608</v>
      </c>
      <c r="C49" s="2" t="s">
        <v>367</v>
      </c>
      <c r="D49" s="2" t="s">
        <v>368</v>
      </c>
      <c r="E49" s="2" t="s">
        <v>369</v>
      </c>
      <c r="F49" t="s">
        <v>243</v>
      </c>
      <c r="G49" t="s">
        <v>197</v>
      </c>
    </row>
    <row r="50" spans="1:7">
      <c r="A50" s="2">
        <v>11</v>
      </c>
      <c r="B50" s="2" t="s">
        <v>609</v>
      </c>
      <c r="C50" s="2" t="s">
        <v>523</v>
      </c>
      <c r="D50" s="2" t="s">
        <v>610</v>
      </c>
      <c r="E50" s="2" t="s">
        <v>611</v>
      </c>
      <c r="F50" t="s">
        <v>196</v>
      </c>
      <c r="G50" t="s">
        <v>197</v>
      </c>
    </row>
    <row r="51" spans="1:7">
      <c r="A51" s="2">
        <v>11</v>
      </c>
      <c r="B51" s="2" t="s">
        <v>378</v>
      </c>
      <c r="C51" s="2" t="s">
        <v>235</v>
      </c>
      <c r="D51" s="2" t="s">
        <v>379</v>
      </c>
      <c r="E51" s="2" t="s">
        <v>612</v>
      </c>
      <c r="F51" t="s">
        <v>243</v>
      </c>
      <c r="G51" t="s">
        <v>197</v>
      </c>
    </row>
    <row r="52" spans="1:7">
      <c r="A52" s="2">
        <v>11</v>
      </c>
      <c r="B52" s="2" t="s">
        <v>384</v>
      </c>
      <c r="C52" s="2" t="s">
        <v>385</v>
      </c>
      <c r="D52" s="2" t="s">
        <v>386</v>
      </c>
      <c r="E52" s="2" t="s">
        <v>387</v>
      </c>
      <c r="F52" t="s">
        <v>243</v>
      </c>
      <c r="G52" t="s">
        <v>197</v>
      </c>
    </row>
  </sheetData>
  <dataValidations count="1">
    <dataValidation type="list" allowBlank="1" showErrorMessage="1" sqref="F4:F5 F6:F52 F53:F201">
      <formula1>Hidden_1_Tabla_4164705</formula1>
    </dataValidation>
  </dataValidations>
  <pageMargins left="0.7" right="0.7" top="0.75" bottom="0.75" header="0.3" footer="0.3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243</v>
      </c>
    </row>
    <row r="2" spans="1:1">
      <c r="A2" t="s">
        <v>196</v>
      </c>
    </row>
  </sheetData>
  <pageMargins left="0.7" right="0.7" top="0.75" bottom="0.75" header="0.3" footer="0.3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4"/>
  <sheetViews>
    <sheetView topLeftCell="A3" workbookViewId="0">
      <selection activeCell="E111" sqref="E111"/>
    </sheetView>
  </sheetViews>
  <sheetFormatPr defaultColWidth="9" defaultRowHeight="15" outlineLevelCol="6"/>
  <cols>
    <col min="1" max="1" width="3.39047619047619" customWidth="1"/>
    <col min="2" max="2" width="33.5428571428571" customWidth="1"/>
    <col min="3" max="3" width="38.4380952380952" customWidth="1"/>
    <col min="4" max="4" width="40.5619047619048" customWidth="1"/>
    <col min="5" max="5" width="71.2761904761905" customWidth="1"/>
    <col min="6" max="6" width="71.2476190476191" customWidth="1"/>
    <col min="7" max="7" width="53.5809523809524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hidden="1" spans="2:7">
      <c r="B2" t="s">
        <v>628</v>
      </c>
      <c r="C2" t="s">
        <v>629</v>
      </c>
      <c r="D2" t="s">
        <v>630</v>
      </c>
      <c r="E2" t="s">
        <v>631</v>
      </c>
      <c r="F2" t="s">
        <v>632</v>
      </c>
      <c r="G2" t="s">
        <v>633</v>
      </c>
    </row>
    <row r="3" spans="1:7">
      <c r="A3" s="1" t="s">
        <v>498</v>
      </c>
      <c r="B3" s="1" t="s">
        <v>634</v>
      </c>
      <c r="C3" s="1" t="s">
        <v>635</v>
      </c>
      <c r="D3" s="1" t="s">
        <v>636</v>
      </c>
      <c r="E3" s="1" t="s">
        <v>120</v>
      </c>
      <c r="F3" s="1" t="s">
        <v>637</v>
      </c>
      <c r="G3" s="1" t="s">
        <v>638</v>
      </c>
    </row>
    <row r="4" spans="1:7">
      <c r="A4" s="2">
        <v>1</v>
      </c>
      <c r="B4" s="2" t="s">
        <v>639</v>
      </c>
      <c r="C4" s="2" t="s">
        <v>640</v>
      </c>
      <c r="D4" s="2" t="s">
        <v>641</v>
      </c>
      <c r="E4" t="s">
        <v>196</v>
      </c>
      <c r="F4" s="2" t="s">
        <v>197</v>
      </c>
      <c r="G4" s="2" t="s">
        <v>642</v>
      </c>
    </row>
    <row r="5" spans="1:7">
      <c r="A5" s="2">
        <v>1</v>
      </c>
      <c r="B5" s="2" t="s">
        <v>643</v>
      </c>
      <c r="C5" s="2" t="s">
        <v>644</v>
      </c>
      <c r="D5" s="2" t="s">
        <v>645</v>
      </c>
      <c r="E5" t="s">
        <v>196</v>
      </c>
      <c r="F5" s="2" t="s">
        <v>197</v>
      </c>
      <c r="G5" s="2" t="s">
        <v>646</v>
      </c>
    </row>
    <row r="6" spans="1:7">
      <c r="A6" s="2">
        <v>1</v>
      </c>
      <c r="B6" s="2" t="s">
        <v>647</v>
      </c>
      <c r="C6" s="2" t="s">
        <v>648</v>
      </c>
      <c r="D6" s="2" t="s">
        <v>649</v>
      </c>
      <c r="E6" t="s">
        <v>243</v>
      </c>
      <c r="F6" s="2" t="s">
        <v>197</v>
      </c>
      <c r="G6" s="2" t="s">
        <v>650</v>
      </c>
    </row>
    <row r="7" spans="1:7">
      <c r="A7" s="2">
        <v>1</v>
      </c>
      <c r="B7" s="2" t="s">
        <v>651</v>
      </c>
      <c r="C7" s="2" t="s">
        <v>648</v>
      </c>
      <c r="D7" s="2" t="s">
        <v>652</v>
      </c>
      <c r="E7" t="s">
        <v>243</v>
      </c>
      <c r="F7" s="2" t="s">
        <v>197</v>
      </c>
      <c r="G7" s="2" t="s">
        <v>653</v>
      </c>
    </row>
    <row r="8" spans="1:7">
      <c r="A8" s="2">
        <v>1</v>
      </c>
      <c r="B8" s="2" t="s">
        <v>654</v>
      </c>
      <c r="C8" s="2" t="s">
        <v>655</v>
      </c>
      <c r="D8" s="2" t="s">
        <v>649</v>
      </c>
      <c r="E8" t="s">
        <v>196</v>
      </c>
      <c r="F8" s="2" t="s">
        <v>197</v>
      </c>
      <c r="G8" s="2" t="s">
        <v>656</v>
      </c>
    </row>
    <row r="9" spans="1:7">
      <c r="A9" s="2">
        <v>1</v>
      </c>
      <c r="B9" s="2" t="s">
        <v>657</v>
      </c>
      <c r="C9" s="2" t="s">
        <v>658</v>
      </c>
      <c r="D9" s="2" t="s">
        <v>659</v>
      </c>
      <c r="E9" t="s">
        <v>196</v>
      </c>
      <c r="F9" s="2" t="s">
        <v>197</v>
      </c>
      <c r="G9" s="2" t="s">
        <v>660</v>
      </c>
    </row>
    <row r="10" spans="1:7">
      <c r="A10" s="2">
        <v>1</v>
      </c>
      <c r="B10" s="2" t="s">
        <v>661</v>
      </c>
      <c r="C10" s="2" t="s">
        <v>662</v>
      </c>
      <c r="D10" s="2" t="s">
        <v>663</v>
      </c>
      <c r="E10" t="s">
        <v>243</v>
      </c>
      <c r="F10" s="2" t="s">
        <v>197</v>
      </c>
      <c r="G10" s="2" t="s">
        <v>664</v>
      </c>
    </row>
    <row r="11" spans="1:7">
      <c r="A11" s="2">
        <v>1</v>
      </c>
      <c r="B11" s="2" t="s">
        <v>665</v>
      </c>
      <c r="C11" s="2" t="s">
        <v>666</v>
      </c>
      <c r="D11" s="2" t="s">
        <v>363</v>
      </c>
      <c r="E11" t="s">
        <v>243</v>
      </c>
      <c r="F11" s="2" t="s">
        <v>197</v>
      </c>
      <c r="G11" s="2" t="s">
        <v>667</v>
      </c>
    </row>
    <row r="12" spans="1:7">
      <c r="A12" s="2">
        <v>1</v>
      </c>
      <c r="B12" s="2" t="s">
        <v>668</v>
      </c>
      <c r="C12" s="2" t="s">
        <v>669</v>
      </c>
      <c r="D12" s="2" t="s">
        <v>670</v>
      </c>
      <c r="E12" t="s">
        <v>243</v>
      </c>
      <c r="F12" s="2" t="s">
        <v>197</v>
      </c>
      <c r="G12" s="2" t="s">
        <v>671</v>
      </c>
    </row>
    <row r="13" spans="1:7">
      <c r="A13" s="2">
        <v>1</v>
      </c>
      <c r="B13" s="2" t="s">
        <v>672</v>
      </c>
      <c r="C13" s="2" t="s">
        <v>673</v>
      </c>
      <c r="D13" s="2" t="s">
        <v>658</v>
      </c>
      <c r="E13" t="s">
        <v>243</v>
      </c>
      <c r="F13" s="2" t="s">
        <v>197</v>
      </c>
      <c r="G13" s="2" t="s">
        <v>674</v>
      </c>
    </row>
    <row r="14" spans="1:7">
      <c r="A14" s="2">
        <v>2</v>
      </c>
      <c r="B14" s="2" t="s">
        <v>639</v>
      </c>
      <c r="C14" s="2" t="s">
        <v>640</v>
      </c>
      <c r="D14" s="2" t="s">
        <v>641</v>
      </c>
      <c r="E14" t="s">
        <v>196</v>
      </c>
      <c r="F14" s="2" t="s">
        <v>197</v>
      </c>
      <c r="G14" s="2" t="s">
        <v>642</v>
      </c>
    </row>
    <row r="15" spans="1:7">
      <c r="A15" s="2">
        <v>2</v>
      </c>
      <c r="B15" s="2" t="s">
        <v>643</v>
      </c>
      <c r="C15" s="2" t="s">
        <v>644</v>
      </c>
      <c r="D15" s="2" t="s">
        <v>645</v>
      </c>
      <c r="E15" t="s">
        <v>196</v>
      </c>
      <c r="F15" s="2" t="s">
        <v>197</v>
      </c>
      <c r="G15" s="2" t="s">
        <v>646</v>
      </c>
    </row>
    <row r="16" spans="1:7">
      <c r="A16" s="2">
        <v>2</v>
      </c>
      <c r="B16" s="2" t="s">
        <v>647</v>
      </c>
      <c r="C16" s="2" t="s">
        <v>648</v>
      </c>
      <c r="D16" s="2" t="s">
        <v>649</v>
      </c>
      <c r="E16" t="s">
        <v>243</v>
      </c>
      <c r="F16" s="2" t="s">
        <v>197</v>
      </c>
      <c r="G16" s="2" t="s">
        <v>650</v>
      </c>
    </row>
    <row r="17" spans="1:7">
      <c r="A17" s="2">
        <v>2</v>
      </c>
      <c r="B17" s="2" t="s">
        <v>651</v>
      </c>
      <c r="C17" s="2" t="s">
        <v>648</v>
      </c>
      <c r="D17" s="2" t="s">
        <v>652</v>
      </c>
      <c r="E17" t="s">
        <v>243</v>
      </c>
      <c r="F17" s="2" t="s">
        <v>197</v>
      </c>
      <c r="G17" s="2" t="s">
        <v>653</v>
      </c>
    </row>
    <row r="18" spans="1:7">
      <c r="A18" s="2">
        <v>2</v>
      </c>
      <c r="B18" s="2" t="s">
        <v>654</v>
      </c>
      <c r="C18" s="2" t="s">
        <v>655</v>
      </c>
      <c r="D18" s="2" t="s">
        <v>649</v>
      </c>
      <c r="E18" t="s">
        <v>196</v>
      </c>
      <c r="F18" s="2" t="s">
        <v>197</v>
      </c>
      <c r="G18" s="2" t="s">
        <v>656</v>
      </c>
    </row>
    <row r="19" spans="1:7">
      <c r="A19" s="2">
        <v>2</v>
      </c>
      <c r="B19" s="2" t="s">
        <v>657</v>
      </c>
      <c r="C19" s="2" t="s">
        <v>658</v>
      </c>
      <c r="D19" s="2" t="s">
        <v>659</v>
      </c>
      <c r="E19" t="s">
        <v>196</v>
      </c>
      <c r="F19" s="2" t="s">
        <v>197</v>
      </c>
      <c r="G19" s="2" t="s">
        <v>660</v>
      </c>
    </row>
    <row r="20" spans="1:7">
      <c r="A20" s="2">
        <v>2</v>
      </c>
      <c r="B20" s="2" t="s">
        <v>661</v>
      </c>
      <c r="C20" s="2" t="s">
        <v>662</v>
      </c>
      <c r="D20" s="2" t="s">
        <v>663</v>
      </c>
      <c r="E20" t="s">
        <v>243</v>
      </c>
      <c r="F20" s="2" t="s">
        <v>197</v>
      </c>
      <c r="G20" s="2" t="s">
        <v>664</v>
      </c>
    </row>
    <row r="21" spans="1:7">
      <c r="A21" s="2">
        <v>2</v>
      </c>
      <c r="B21" s="2" t="s">
        <v>665</v>
      </c>
      <c r="C21" s="2" t="s">
        <v>666</v>
      </c>
      <c r="D21" s="2" t="s">
        <v>363</v>
      </c>
      <c r="E21" t="s">
        <v>243</v>
      </c>
      <c r="F21" s="2" t="s">
        <v>197</v>
      </c>
      <c r="G21" s="2" t="s">
        <v>667</v>
      </c>
    </row>
    <row r="22" spans="1:7">
      <c r="A22" s="2">
        <v>2</v>
      </c>
      <c r="B22" s="2" t="s">
        <v>668</v>
      </c>
      <c r="C22" s="2" t="s">
        <v>669</v>
      </c>
      <c r="D22" s="2" t="s">
        <v>670</v>
      </c>
      <c r="E22" t="s">
        <v>243</v>
      </c>
      <c r="F22" s="2" t="s">
        <v>197</v>
      </c>
      <c r="G22" s="2" t="s">
        <v>671</v>
      </c>
    </row>
    <row r="23" spans="1:7">
      <c r="A23" s="2">
        <v>2</v>
      </c>
      <c r="B23" s="2" t="s">
        <v>672</v>
      </c>
      <c r="C23" s="2" t="s">
        <v>673</v>
      </c>
      <c r="D23" s="2" t="s">
        <v>658</v>
      </c>
      <c r="E23" t="s">
        <v>243</v>
      </c>
      <c r="F23" s="2" t="s">
        <v>197</v>
      </c>
      <c r="G23" s="2" t="s">
        <v>674</v>
      </c>
    </row>
    <row r="24" spans="1:7">
      <c r="A24" s="2">
        <v>2</v>
      </c>
      <c r="B24" s="2" t="s">
        <v>675</v>
      </c>
      <c r="C24" s="2" t="s">
        <v>644</v>
      </c>
      <c r="D24" s="2" t="s">
        <v>676</v>
      </c>
      <c r="E24" t="s">
        <v>243</v>
      </c>
      <c r="F24" s="2" t="s">
        <v>197</v>
      </c>
      <c r="G24" s="2" t="s">
        <v>677</v>
      </c>
    </row>
    <row r="25" spans="1:7">
      <c r="A25" s="2">
        <v>3</v>
      </c>
      <c r="B25" s="2" t="s">
        <v>639</v>
      </c>
      <c r="C25" s="2" t="s">
        <v>640</v>
      </c>
      <c r="D25" s="2" t="s">
        <v>641</v>
      </c>
      <c r="E25" t="s">
        <v>196</v>
      </c>
      <c r="F25" s="2" t="s">
        <v>197</v>
      </c>
      <c r="G25" s="2" t="s">
        <v>642</v>
      </c>
    </row>
    <row r="26" spans="1:7">
      <c r="A26" s="2">
        <v>3</v>
      </c>
      <c r="B26" s="2" t="s">
        <v>643</v>
      </c>
      <c r="C26" s="2" t="s">
        <v>644</v>
      </c>
      <c r="D26" s="2" t="s">
        <v>645</v>
      </c>
      <c r="E26" t="s">
        <v>196</v>
      </c>
      <c r="F26" s="2" t="s">
        <v>197</v>
      </c>
      <c r="G26" s="2" t="s">
        <v>646</v>
      </c>
    </row>
    <row r="27" spans="1:7">
      <c r="A27" s="2">
        <v>3</v>
      </c>
      <c r="B27" s="2" t="s">
        <v>647</v>
      </c>
      <c r="C27" s="2" t="s">
        <v>648</v>
      </c>
      <c r="D27" s="2" t="s">
        <v>649</v>
      </c>
      <c r="E27" t="s">
        <v>243</v>
      </c>
      <c r="F27" s="2" t="s">
        <v>197</v>
      </c>
      <c r="G27" s="2" t="s">
        <v>650</v>
      </c>
    </row>
    <row r="28" spans="1:7">
      <c r="A28" s="2">
        <v>3</v>
      </c>
      <c r="B28" s="2" t="s">
        <v>651</v>
      </c>
      <c r="C28" s="2" t="s">
        <v>648</v>
      </c>
      <c r="D28" s="2" t="s">
        <v>652</v>
      </c>
      <c r="E28" t="s">
        <v>243</v>
      </c>
      <c r="F28" s="2" t="s">
        <v>197</v>
      </c>
      <c r="G28" s="2" t="s">
        <v>653</v>
      </c>
    </row>
    <row r="29" spans="1:7">
      <c r="A29" s="2">
        <v>3</v>
      </c>
      <c r="B29" s="2" t="s">
        <v>654</v>
      </c>
      <c r="C29" s="2" t="s">
        <v>655</v>
      </c>
      <c r="D29" s="2" t="s">
        <v>649</v>
      </c>
      <c r="E29" t="s">
        <v>196</v>
      </c>
      <c r="F29" s="2" t="s">
        <v>197</v>
      </c>
      <c r="G29" s="2" t="s">
        <v>656</v>
      </c>
    </row>
    <row r="30" spans="1:7">
      <c r="A30" s="2">
        <v>3</v>
      </c>
      <c r="B30" s="2" t="s">
        <v>657</v>
      </c>
      <c r="C30" s="2" t="s">
        <v>658</v>
      </c>
      <c r="D30" s="2" t="s">
        <v>659</v>
      </c>
      <c r="E30" t="s">
        <v>196</v>
      </c>
      <c r="F30" s="2" t="s">
        <v>197</v>
      </c>
      <c r="G30" s="2" t="s">
        <v>660</v>
      </c>
    </row>
    <row r="31" spans="1:7">
      <c r="A31" s="2">
        <v>3</v>
      </c>
      <c r="B31" s="2" t="s">
        <v>661</v>
      </c>
      <c r="C31" s="2" t="s">
        <v>662</v>
      </c>
      <c r="D31" s="2" t="s">
        <v>663</v>
      </c>
      <c r="E31" t="s">
        <v>243</v>
      </c>
      <c r="F31" s="2" t="s">
        <v>197</v>
      </c>
      <c r="G31" s="2" t="s">
        <v>664</v>
      </c>
    </row>
    <row r="32" spans="1:7">
      <c r="A32" s="2">
        <v>3</v>
      </c>
      <c r="B32" s="2" t="s">
        <v>665</v>
      </c>
      <c r="C32" s="2" t="s">
        <v>666</v>
      </c>
      <c r="D32" s="2" t="s">
        <v>363</v>
      </c>
      <c r="E32" t="s">
        <v>243</v>
      </c>
      <c r="F32" s="2" t="s">
        <v>197</v>
      </c>
      <c r="G32" s="2" t="s">
        <v>667</v>
      </c>
    </row>
    <row r="33" spans="1:7">
      <c r="A33" s="2">
        <v>3</v>
      </c>
      <c r="B33" s="2" t="s">
        <v>668</v>
      </c>
      <c r="C33" s="2" t="s">
        <v>669</v>
      </c>
      <c r="D33" s="2" t="s">
        <v>670</v>
      </c>
      <c r="E33" t="s">
        <v>243</v>
      </c>
      <c r="F33" s="2" t="s">
        <v>197</v>
      </c>
      <c r="G33" s="2" t="s">
        <v>671</v>
      </c>
    </row>
    <row r="34" spans="1:7">
      <c r="A34" s="2">
        <v>4</v>
      </c>
      <c r="B34" s="2" t="s">
        <v>639</v>
      </c>
      <c r="C34" s="2" t="s">
        <v>640</v>
      </c>
      <c r="D34" s="2" t="s">
        <v>641</v>
      </c>
      <c r="E34" t="s">
        <v>196</v>
      </c>
      <c r="F34" s="2" t="s">
        <v>197</v>
      </c>
      <c r="G34" s="2" t="s">
        <v>642</v>
      </c>
    </row>
    <row r="35" spans="1:7">
      <c r="A35" s="2">
        <v>4</v>
      </c>
      <c r="B35" s="2" t="s">
        <v>643</v>
      </c>
      <c r="C35" s="2" t="s">
        <v>644</v>
      </c>
      <c r="D35" s="2" t="s">
        <v>645</v>
      </c>
      <c r="E35" t="s">
        <v>196</v>
      </c>
      <c r="F35" s="2" t="s">
        <v>197</v>
      </c>
      <c r="G35" s="2" t="s">
        <v>646</v>
      </c>
    </row>
    <row r="36" spans="1:7">
      <c r="A36" s="2">
        <v>4</v>
      </c>
      <c r="B36" s="2" t="s">
        <v>647</v>
      </c>
      <c r="C36" s="2" t="s">
        <v>648</v>
      </c>
      <c r="D36" s="2" t="s">
        <v>649</v>
      </c>
      <c r="E36" t="s">
        <v>243</v>
      </c>
      <c r="F36" s="2" t="s">
        <v>197</v>
      </c>
      <c r="G36" s="2" t="s">
        <v>650</v>
      </c>
    </row>
    <row r="37" spans="1:7">
      <c r="A37" s="2">
        <v>4</v>
      </c>
      <c r="B37" s="2" t="s">
        <v>651</v>
      </c>
      <c r="C37" s="2" t="s">
        <v>648</v>
      </c>
      <c r="D37" s="2" t="s">
        <v>652</v>
      </c>
      <c r="E37" t="s">
        <v>243</v>
      </c>
      <c r="F37" s="2" t="s">
        <v>197</v>
      </c>
      <c r="G37" s="2" t="s">
        <v>653</v>
      </c>
    </row>
    <row r="38" spans="1:7">
      <c r="A38" s="2">
        <v>4</v>
      </c>
      <c r="B38" s="2" t="s">
        <v>654</v>
      </c>
      <c r="C38" s="2" t="s">
        <v>655</v>
      </c>
      <c r="D38" s="2" t="s">
        <v>649</v>
      </c>
      <c r="E38" t="s">
        <v>196</v>
      </c>
      <c r="F38" s="2" t="s">
        <v>197</v>
      </c>
      <c r="G38" s="2" t="s">
        <v>656</v>
      </c>
    </row>
    <row r="39" spans="1:7">
      <c r="A39" s="2">
        <v>4</v>
      </c>
      <c r="B39" s="2" t="s">
        <v>657</v>
      </c>
      <c r="C39" s="2" t="s">
        <v>658</v>
      </c>
      <c r="D39" s="2" t="s">
        <v>659</v>
      </c>
      <c r="E39" t="s">
        <v>196</v>
      </c>
      <c r="F39" s="2" t="s">
        <v>197</v>
      </c>
      <c r="G39" s="2" t="s">
        <v>660</v>
      </c>
    </row>
    <row r="40" spans="1:7">
      <c r="A40" s="2">
        <v>4</v>
      </c>
      <c r="B40" s="2" t="s">
        <v>661</v>
      </c>
      <c r="C40" s="2" t="s">
        <v>662</v>
      </c>
      <c r="D40" s="2" t="s">
        <v>663</v>
      </c>
      <c r="E40" t="s">
        <v>243</v>
      </c>
      <c r="F40" s="2" t="s">
        <v>197</v>
      </c>
      <c r="G40" s="2" t="s">
        <v>664</v>
      </c>
    </row>
    <row r="41" spans="1:7">
      <c r="A41" s="2">
        <v>4</v>
      </c>
      <c r="B41" s="2" t="s">
        <v>665</v>
      </c>
      <c r="C41" s="2" t="s">
        <v>666</v>
      </c>
      <c r="D41" s="2" t="s">
        <v>363</v>
      </c>
      <c r="E41" t="s">
        <v>243</v>
      </c>
      <c r="F41" s="2" t="s">
        <v>197</v>
      </c>
      <c r="G41" s="2" t="s">
        <v>667</v>
      </c>
    </row>
    <row r="42" spans="1:7">
      <c r="A42" s="2">
        <v>4</v>
      </c>
      <c r="B42" s="2" t="s">
        <v>668</v>
      </c>
      <c r="C42" s="2" t="s">
        <v>669</v>
      </c>
      <c r="D42" s="2" t="s">
        <v>670</v>
      </c>
      <c r="E42" t="s">
        <v>243</v>
      </c>
      <c r="F42" s="2" t="s">
        <v>197</v>
      </c>
      <c r="G42" s="2" t="s">
        <v>671</v>
      </c>
    </row>
    <row r="43" spans="1:7">
      <c r="A43" s="2">
        <v>5</v>
      </c>
      <c r="B43" s="2" t="s">
        <v>639</v>
      </c>
      <c r="C43" s="2" t="s">
        <v>640</v>
      </c>
      <c r="D43" s="2" t="s">
        <v>641</v>
      </c>
      <c r="E43" t="s">
        <v>196</v>
      </c>
      <c r="F43" s="2" t="s">
        <v>197</v>
      </c>
      <c r="G43" s="2" t="s">
        <v>642</v>
      </c>
    </row>
    <row r="44" spans="1:7">
      <c r="A44" s="2">
        <v>5</v>
      </c>
      <c r="B44" s="2" t="s">
        <v>643</v>
      </c>
      <c r="C44" s="2" t="s">
        <v>644</v>
      </c>
      <c r="D44" s="2" t="s">
        <v>645</v>
      </c>
      <c r="E44" t="s">
        <v>196</v>
      </c>
      <c r="F44" s="2" t="s">
        <v>197</v>
      </c>
      <c r="G44" s="2" t="s">
        <v>646</v>
      </c>
    </row>
    <row r="45" spans="1:7">
      <c r="A45" s="2">
        <v>5</v>
      </c>
      <c r="B45" s="2" t="s">
        <v>647</v>
      </c>
      <c r="C45" s="2" t="s">
        <v>648</v>
      </c>
      <c r="D45" s="2" t="s">
        <v>649</v>
      </c>
      <c r="E45" t="s">
        <v>243</v>
      </c>
      <c r="F45" s="2" t="s">
        <v>197</v>
      </c>
      <c r="G45" s="2" t="s">
        <v>650</v>
      </c>
    </row>
    <row r="46" spans="1:7">
      <c r="A46" s="2">
        <v>5</v>
      </c>
      <c r="B46" s="2" t="s">
        <v>651</v>
      </c>
      <c r="C46" s="2" t="s">
        <v>648</v>
      </c>
      <c r="D46" s="2" t="s">
        <v>652</v>
      </c>
      <c r="E46" t="s">
        <v>243</v>
      </c>
      <c r="F46" s="2" t="s">
        <v>197</v>
      </c>
      <c r="G46" s="2" t="s">
        <v>653</v>
      </c>
    </row>
    <row r="47" spans="1:7">
      <c r="A47" s="2">
        <v>5</v>
      </c>
      <c r="B47" s="2" t="s">
        <v>654</v>
      </c>
      <c r="C47" s="2" t="s">
        <v>655</v>
      </c>
      <c r="D47" s="2" t="s">
        <v>649</v>
      </c>
      <c r="E47" t="s">
        <v>196</v>
      </c>
      <c r="F47" s="2" t="s">
        <v>197</v>
      </c>
      <c r="G47" s="2" t="s">
        <v>656</v>
      </c>
    </row>
    <row r="48" spans="1:7">
      <c r="A48" s="2">
        <v>5</v>
      </c>
      <c r="B48" s="2" t="s">
        <v>657</v>
      </c>
      <c r="C48" s="2" t="s">
        <v>658</v>
      </c>
      <c r="D48" s="2" t="s">
        <v>659</v>
      </c>
      <c r="E48" t="s">
        <v>196</v>
      </c>
      <c r="F48" s="2" t="s">
        <v>197</v>
      </c>
      <c r="G48" s="2" t="s">
        <v>660</v>
      </c>
    </row>
    <row r="49" spans="1:7">
      <c r="A49" s="2">
        <v>5</v>
      </c>
      <c r="B49" s="2" t="s">
        <v>661</v>
      </c>
      <c r="C49" s="2" t="s">
        <v>662</v>
      </c>
      <c r="D49" s="2" t="s">
        <v>663</v>
      </c>
      <c r="E49" t="s">
        <v>243</v>
      </c>
      <c r="F49" s="2" t="s">
        <v>197</v>
      </c>
      <c r="G49" s="2" t="s">
        <v>664</v>
      </c>
    </row>
    <row r="50" spans="1:7">
      <c r="A50" s="2">
        <v>5</v>
      </c>
      <c r="B50" s="2" t="s">
        <v>665</v>
      </c>
      <c r="C50" s="2" t="s">
        <v>666</v>
      </c>
      <c r="D50" s="2" t="s">
        <v>363</v>
      </c>
      <c r="E50" t="s">
        <v>243</v>
      </c>
      <c r="F50" s="2" t="s">
        <v>197</v>
      </c>
      <c r="G50" s="2" t="s">
        <v>667</v>
      </c>
    </row>
    <row r="51" spans="1:7">
      <c r="A51" s="2">
        <v>5</v>
      </c>
      <c r="B51" s="2" t="s">
        <v>668</v>
      </c>
      <c r="C51" s="2" t="s">
        <v>669</v>
      </c>
      <c r="D51" s="2" t="s">
        <v>670</v>
      </c>
      <c r="E51" t="s">
        <v>243</v>
      </c>
      <c r="F51" s="2" t="s">
        <v>197</v>
      </c>
      <c r="G51" s="2" t="s">
        <v>671</v>
      </c>
    </row>
    <row r="52" spans="1:7">
      <c r="A52" s="2">
        <v>5</v>
      </c>
      <c r="B52" s="2" t="s">
        <v>678</v>
      </c>
      <c r="C52" s="2" t="s">
        <v>679</v>
      </c>
      <c r="D52" s="2" t="s">
        <v>680</v>
      </c>
      <c r="E52" t="s">
        <v>243</v>
      </c>
      <c r="F52" s="2" t="s">
        <v>197</v>
      </c>
      <c r="G52" s="2" t="s">
        <v>681</v>
      </c>
    </row>
    <row r="53" spans="1:7">
      <c r="A53" s="2">
        <v>5</v>
      </c>
      <c r="B53" s="2" t="s">
        <v>682</v>
      </c>
      <c r="C53" s="2" t="s">
        <v>683</v>
      </c>
      <c r="D53" s="2" t="s">
        <v>684</v>
      </c>
      <c r="E53" t="s">
        <v>243</v>
      </c>
      <c r="F53" s="2" t="s">
        <v>197</v>
      </c>
      <c r="G53" s="2" t="s">
        <v>685</v>
      </c>
    </row>
    <row r="54" spans="1:7">
      <c r="A54" s="2">
        <v>5</v>
      </c>
      <c r="B54" s="2" t="s">
        <v>686</v>
      </c>
      <c r="C54" s="2" t="s">
        <v>687</v>
      </c>
      <c r="D54" s="2" t="s">
        <v>529</v>
      </c>
      <c r="E54" t="s">
        <v>196</v>
      </c>
      <c r="F54" s="2" t="s">
        <v>197</v>
      </c>
      <c r="G54" s="2" t="s">
        <v>688</v>
      </c>
    </row>
    <row r="55" spans="1:7">
      <c r="A55" s="2">
        <v>6</v>
      </c>
      <c r="B55" s="2" t="s">
        <v>639</v>
      </c>
      <c r="C55" s="2" t="s">
        <v>640</v>
      </c>
      <c r="D55" s="2" t="s">
        <v>641</v>
      </c>
      <c r="E55" t="s">
        <v>196</v>
      </c>
      <c r="F55" s="2" t="s">
        <v>197</v>
      </c>
      <c r="G55" s="2" t="s">
        <v>642</v>
      </c>
    </row>
    <row r="56" spans="1:7">
      <c r="A56" s="2">
        <v>6</v>
      </c>
      <c r="B56" s="2" t="s">
        <v>643</v>
      </c>
      <c r="C56" s="2" t="s">
        <v>644</v>
      </c>
      <c r="D56" s="2" t="s">
        <v>645</v>
      </c>
      <c r="E56" t="s">
        <v>196</v>
      </c>
      <c r="F56" s="2" t="s">
        <v>197</v>
      </c>
      <c r="G56" s="2" t="s">
        <v>646</v>
      </c>
    </row>
    <row r="57" spans="1:7">
      <c r="A57" s="2">
        <v>6</v>
      </c>
      <c r="B57" s="2" t="s">
        <v>647</v>
      </c>
      <c r="C57" s="2" t="s">
        <v>648</v>
      </c>
      <c r="D57" s="2" t="s">
        <v>649</v>
      </c>
      <c r="E57" t="s">
        <v>243</v>
      </c>
      <c r="F57" s="2" t="s">
        <v>197</v>
      </c>
      <c r="G57" s="2" t="s">
        <v>650</v>
      </c>
    </row>
    <row r="58" spans="1:7">
      <c r="A58" s="2">
        <v>6</v>
      </c>
      <c r="B58" s="2" t="s">
        <v>651</v>
      </c>
      <c r="C58" s="2" t="s">
        <v>648</v>
      </c>
      <c r="D58" s="2" t="s">
        <v>652</v>
      </c>
      <c r="E58" t="s">
        <v>243</v>
      </c>
      <c r="F58" s="2" t="s">
        <v>197</v>
      </c>
      <c r="G58" s="2" t="s">
        <v>653</v>
      </c>
    </row>
    <row r="59" spans="1:7">
      <c r="A59" s="2">
        <v>6</v>
      </c>
      <c r="B59" s="2" t="s">
        <v>654</v>
      </c>
      <c r="C59" s="2" t="s">
        <v>655</v>
      </c>
      <c r="D59" s="2" t="s">
        <v>649</v>
      </c>
      <c r="E59" t="s">
        <v>196</v>
      </c>
      <c r="F59" s="2" t="s">
        <v>197</v>
      </c>
      <c r="G59" s="2" t="s">
        <v>656</v>
      </c>
    </row>
    <row r="60" spans="1:7">
      <c r="A60" s="2">
        <v>6</v>
      </c>
      <c r="B60" s="2" t="s">
        <v>657</v>
      </c>
      <c r="C60" s="2" t="s">
        <v>658</v>
      </c>
      <c r="D60" s="2" t="s">
        <v>659</v>
      </c>
      <c r="E60" t="s">
        <v>196</v>
      </c>
      <c r="F60" s="2" t="s">
        <v>197</v>
      </c>
      <c r="G60" s="2" t="s">
        <v>660</v>
      </c>
    </row>
    <row r="61" spans="1:7">
      <c r="A61" s="2">
        <v>6</v>
      </c>
      <c r="B61" s="2" t="s">
        <v>661</v>
      </c>
      <c r="C61" s="2" t="s">
        <v>662</v>
      </c>
      <c r="D61" s="2" t="s">
        <v>663</v>
      </c>
      <c r="E61" t="s">
        <v>243</v>
      </c>
      <c r="F61" s="2" t="s">
        <v>197</v>
      </c>
      <c r="G61" s="2" t="s">
        <v>664</v>
      </c>
    </row>
    <row r="62" spans="1:7">
      <c r="A62" s="2">
        <v>6</v>
      </c>
      <c r="B62" s="2" t="s">
        <v>665</v>
      </c>
      <c r="C62" s="2" t="s">
        <v>666</v>
      </c>
      <c r="D62" s="2" t="s">
        <v>363</v>
      </c>
      <c r="E62" t="s">
        <v>243</v>
      </c>
      <c r="F62" s="2" t="s">
        <v>197</v>
      </c>
      <c r="G62" s="2" t="s">
        <v>667</v>
      </c>
    </row>
    <row r="63" spans="1:7">
      <c r="A63" s="2">
        <v>6</v>
      </c>
      <c r="B63" s="2" t="s">
        <v>668</v>
      </c>
      <c r="C63" s="2" t="s">
        <v>669</v>
      </c>
      <c r="D63" s="2" t="s">
        <v>670</v>
      </c>
      <c r="E63" t="s">
        <v>243</v>
      </c>
      <c r="F63" s="2" t="s">
        <v>197</v>
      </c>
      <c r="G63" s="2" t="s">
        <v>671</v>
      </c>
    </row>
    <row r="64" spans="1:7">
      <c r="A64" s="2">
        <v>6</v>
      </c>
      <c r="B64" s="2" t="s">
        <v>678</v>
      </c>
      <c r="C64" s="2" t="s">
        <v>679</v>
      </c>
      <c r="D64" s="2" t="s">
        <v>680</v>
      </c>
      <c r="E64" t="s">
        <v>243</v>
      </c>
      <c r="F64" s="2" t="s">
        <v>197</v>
      </c>
      <c r="G64" s="2" t="s">
        <v>681</v>
      </c>
    </row>
    <row r="65" spans="1:7">
      <c r="A65" s="2">
        <v>6</v>
      </c>
      <c r="B65" s="2" t="s">
        <v>682</v>
      </c>
      <c r="C65" s="2" t="s">
        <v>683</v>
      </c>
      <c r="D65" s="2" t="s">
        <v>684</v>
      </c>
      <c r="E65" t="s">
        <v>243</v>
      </c>
      <c r="F65" s="2" t="s">
        <v>197</v>
      </c>
      <c r="G65" s="2" t="s">
        <v>685</v>
      </c>
    </row>
    <row r="66" spans="1:7">
      <c r="A66" s="2">
        <v>6</v>
      </c>
      <c r="B66" s="2" t="s">
        <v>686</v>
      </c>
      <c r="C66" s="2" t="s">
        <v>687</v>
      </c>
      <c r="D66" s="2" t="s">
        <v>529</v>
      </c>
      <c r="E66" t="s">
        <v>196</v>
      </c>
      <c r="F66" s="2" t="s">
        <v>197</v>
      </c>
      <c r="G66" s="2" t="s">
        <v>688</v>
      </c>
    </row>
    <row r="67" spans="1:7">
      <c r="A67" s="2">
        <v>7</v>
      </c>
      <c r="B67" s="2" t="s">
        <v>639</v>
      </c>
      <c r="C67" s="2" t="s">
        <v>640</v>
      </c>
      <c r="D67" s="2" t="s">
        <v>641</v>
      </c>
      <c r="E67" t="s">
        <v>196</v>
      </c>
      <c r="F67" s="2" t="s">
        <v>197</v>
      </c>
      <c r="G67" s="2" t="s">
        <v>642</v>
      </c>
    </row>
    <row r="68" spans="1:7">
      <c r="A68" s="2">
        <v>7</v>
      </c>
      <c r="B68" s="2" t="s">
        <v>643</v>
      </c>
      <c r="C68" s="2" t="s">
        <v>644</v>
      </c>
      <c r="D68" s="2" t="s">
        <v>645</v>
      </c>
      <c r="E68" t="s">
        <v>196</v>
      </c>
      <c r="F68" s="2" t="s">
        <v>197</v>
      </c>
      <c r="G68" s="2" t="s">
        <v>646</v>
      </c>
    </row>
    <row r="69" spans="1:7">
      <c r="A69" s="2">
        <v>7</v>
      </c>
      <c r="B69" s="2" t="s">
        <v>647</v>
      </c>
      <c r="C69" s="2" t="s">
        <v>648</v>
      </c>
      <c r="D69" s="2" t="s">
        <v>649</v>
      </c>
      <c r="E69" t="s">
        <v>243</v>
      </c>
      <c r="F69" s="2" t="s">
        <v>197</v>
      </c>
      <c r="G69" s="2" t="s">
        <v>650</v>
      </c>
    </row>
    <row r="70" spans="1:7">
      <c r="A70" s="2">
        <v>7</v>
      </c>
      <c r="B70" s="2" t="s">
        <v>651</v>
      </c>
      <c r="C70" s="2" t="s">
        <v>648</v>
      </c>
      <c r="D70" s="2" t="s">
        <v>652</v>
      </c>
      <c r="E70" t="s">
        <v>243</v>
      </c>
      <c r="F70" s="2" t="s">
        <v>197</v>
      </c>
      <c r="G70" s="2" t="s">
        <v>653</v>
      </c>
    </row>
    <row r="71" spans="1:7">
      <c r="A71" s="2">
        <v>7</v>
      </c>
      <c r="B71" s="2" t="s">
        <v>654</v>
      </c>
      <c r="C71" s="2" t="s">
        <v>655</v>
      </c>
      <c r="D71" s="2" t="s">
        <v>649</v>
      </c>
      <c r="E71" t="s">
        <v>196</v>
      </c>
      <c r="F71" s="2" t="s">
        <v>197</v>
      </c>
      <c r="G71" s="2" t="s">
        <v>656</v>
      </c>
    </row>
    <row r="72" spans="1:7">
      <c r="A72" s="2">
        <v>7</v>
      </c>
      <c r="B72" s="2" t="s">
        <v>657</v>
      </c>
      <c r="C72" s="2" t="s">
        <v>658</v>
      </c>
      <c r="D72" s="2" t="s">
        <v>659</v>
      </c>
      <c r="E72" t="s">
        <v>196</v>
      </c>
      <c r="F72" s="2" t="s">
        <v>197</v>
      </c>
      <c r="G72" s="2" t="s">
        <v>660</v>
      </c>
    </row>
    <row r="73" spans="1:7">
      <c r="A73" s="2">
        <v>7</v>
      </c>
      <c r="B73" s="2" t="s">
        <v>661</v>
      </c>
      <c r="C73" s="2" t="s">
        <v>662</v>
      </c>
      <c r="D73" s="2" t="s">
        <v>663</v>
      </c>
      <c r="E73" t="s">
        <v>243</v>
      </c>
      <c r="F73" s="2" t="s">
        <v>197</v>
      </c>
      <c r="G73" s="2" t="s">
        <v>664</v>
      </c>
    </row>
    <row r="74" spans="1:7">
      <c r="A74" s="2">
        <v>7</v>
      </c>
      <c r="B74" s="2" t="s">
        <v>665</v>
      </c>
      <c r="C74" s="2" t="s">
        <v>666</v>
      </c>
      <c r="D74" s="2" t="s">
        <v>363</v>
      </c>
      <c r="E74" t="s">
        <v>243</v>
      </c>
      <c r="F74" s="2" t="s">
        <v>197</v>
      </c>
      <c r="G74" s="2" t="s">
        <v>667</v>
      </c>
    </row>
    <row r="75" spans="1:7">
      <c r="A75" s="2">
        <v>7</v>
      </c>
      <c r="B75" s="2" t="s">
        <v>668</v>
      </c>
      <c r="C75" s="2" t="s">
        <v>669</v>
      </c>
      <c r="D75" s="2" t="s">
        <v>670</v>
      </c>
      <c r="E75" t="s">
        <v>243</v>
      </c>
      <c r="F75" s="2" t="s">
        <v>197</v>
      </c>
      <c r="G75" s="2" t="s">
        <v>671</v>
      </c>
    </row>
    <row r="76" spans="1:7">
      <c r="A76" s="2">
        <v>7</v>
      </c>
      <c r="B76" s="2" t="s">
        <v>678</v>
      </c>
      <c r="C76" s="2" t="s">
        <v>679</v>
      </c>
      <c r="D76" s="2" t="s">
        <v>680</v>
      </c>
      <c r="E76" t="s">
        <v>243</v>
      </c>
      <c r="F76" s="2" t="s">
        <v>197</v>
      </c>
      <c r="G76" s="2" t="s">
        <v>681</v>
      </c>
    </row>
    <row r="77" spans="1:7">
      <c r="A77" s="2">
        <v>7</v>
      </c>
      <c r="B77" s="2" t="s">
        <v>682</v>
      </c>
      <c r="C77" s="2" t="s">
        <v>683</v>
      </c>
      <c r="D77" s="2" t="s">
        <v>684</v>
      </c>
      <c r="E77" t="s">
        <v>243</v>
      </c>
      <c r="F77" s="2" t="s">
        <v>197</v>
      </c>
      <c r="G77" s="2" t="s">
        <v>685</v>
      </c>
    </row>
    <row r="78" spans="1:7">
      <c r="A78" s="2">
        <v>7</v>
      </c>
      <c r="B78" s="2" t="s">
        <v>686</v>
      </c>
      <c r="C78" s="2" t="s">
        <v>687</v>
      </c>
      <c r="D78" s="2" t="s">
        <v>529</v>
      </c>
      <c r="E78" t="s">
        <v>196</v>
      </c>
      <c r="F78" s="2" t="s">
        <v>197</v>
      </c>
      <c r="G78" s="2" t="s">
        <v>688</v>
      </c>
    </row>
    <row r="79" spans="1:7">
      <c r="A79" s="2">
        <v>8</v>
      </c>
      <c r="B79" s="2" t="s">
        <v>639</v>
      </c>
      <c r="C79" s="2" t="s">
        <v>640</v>
      </c>
      <c r="D79" s="2" t="s">
        <v>641</v>
      </c>
      <c r="E79" t="s">
        <v>196</v>
      </c>
      <c r="F79" s="2" t="s">
        <v>197</v>
      </c>
      <c r="G79" s="2" t="s">
        <v>642</v>
      </c>
    </row>
    <row r="80" spans="1:7">
      <c r="A80" s="2">
        <v>8</v>
      </c>
      <c r="B80" s="2" t="s">
        <v>643</v>
      </c>
      <c r="C80" s="2" t="s">
        <v>644</v>
      </c>
      <c r="D80" s="2" t="s">
        <v>645</v>
      </c>
      <c r="E80" t="s">
        <v>196</v>
      </c>
      <c r="F80" s="2" t="s">
        <v>197</v>
      </c>
      <c r="G80" s="2" t="s">
        <v>646</v>
      </c>
    </row>
    <row r="81" spans="1:7">
      <c r="A81" s="2">
        <v>8</v>
      </c>
      <c r="B81" s="2" t="s">
        <v>647</v>
      </c>
      <c r="C81" s="2" t="s">
        <v>648</v>
      </c>
      <c r="D81" s="2" t="s">
        <v>649</v>
      </c>
      <c r="E81" t="s">
        <v>243</v>
      </c>
      <c r="F81" s="2" t="s">
        <v>197</v>
      </c>
      <c r="G81" s="2" t="s">
        <v>650</v>
      </c>
    </row>
    <row r="82" spans="1:7">
      <c r="A82" s="2">
        <v>8</v>
      </c>
      <c r="B82" s="2" t="s">
        <v>651</v>
      </c>
      <c r="C82" s="2" t="s">
        <v>648</v>
      </c>
      <c r="D82" s="2" t="s">
        <v>652</v>
      </c>
      <c r="E82" t="s">
        <v>243</v>
      </c>
      <c r="F82" s="2" t="s">
        <v>197</v>
      </c>
      <c r="G82" s="2" t="s">
        <v>653</v>
      </c>
    </row>
    <row r="83" spans="1:7">
      <c r="A83" s="2">
        <v>8</v>
      </c>
      <c r="B83" s="2" t="s">
        <v>654</v>
      </c>
      <c r="C83" s="2" t="s">
        <v>655</v>
      </c>
      <c r="D83" s="2" t="s">
        <v>649</v>
      </c>
      <c r="E83" t="s">
        <v>196</v>
      </c>
      <c r="F83" s="2" t="s">
        <v>197</v>
      </c>
      <c r="G83" s="2" t="s">
        <v>656</v>
      </c>
    </row>
    <row r="84" spans="1:7">
      <c r="A84" s="2">
        <v>8</v>
      </c>
      <c r="B84" s="2" t="s">
        <v>657</v>
      </c>
      <c r="C84" s="2" t="s">
        <v>658</v>
      </c>
      <c r="D84" s="2" t="s">
        <v>659</v>
      </c>
      <c r="E84" t="s">
        <v>196</v>
      </c>
      <c r="F84" s="2" t="s">
        <v>197</v>
      </c>
      <c r="G84" s="2" t="s">
        <v>660</v>
      </c>
    </row>
    <row r="85" spans="1:7">
      <c r="A85" s="2">
        <v>8</v>
      </c>
      <c r="B85" s="2" t="s">
        <v>661</v>
      </c>
      <c r="C85" s="2" t="s">
        <v>662</v>
      </c>
      <c r="D85" s="2" t="s">
        <v>663</v>
      </c>
      <c r="E85" t="s">
        <v>243</v>
      </c>
      <c r="F85" s="2" t="s">
        <v>197</v>
      </c>
      <c r="G85" s="2" t="s">
        <v>664</v>
      </c>
    </row>
    <row r="86" spans="1:7">
      <c r="A86" s="2">
        <v>8</v>
      </c>
      <c r="B86" s="2" t="s">
        <v>665</v>
      </c>
      <c r="C86" s="2" t="s">
        <v>666</v>
      </c>
      <c r="D86" s="2" t="s">
        <v>363</v>
      </c>
      <c r="E86" t="s">
        <v>243</v>
      </c>
      <c r="F86" s="2" t="s">
        <v>197</v>
      </c>
      <c r="G86" s="2" t="s">
        <v>667</v>
      </c>
    </row>
    <row r="87" spans="1:7">
      <c r="A87" s="2">
        <v>8</v>
      </c>
      <c r="B87" s="2" t="s">
        <v>668</v>
      </c>
      <c r="C87" s="2" t="s">
        <v>669</v>
      </c>
      <c r="D87" s="2" t="s">
        <v>670</v>
      </c>
      <c r="E87" t="s">
        <v>243</v>
      </c>
      <c r="F87" s="2" t="s">
        <v>197</v>
      </c>
      <c r="G87" s="2" t="s">
        <v>671</v>
      </c>
    </row>
    <row r="88" spans="1:7">
      <c r="A88" s="2">
        <v>9</v>
      </c>
      <c r="B88" s="2" t="s">
        <v>639</v>
      </c>
      <c r="C88" s="2" t="s">
        <v>640</v>
      </c>
      <c r="D88" s="2" t="s">
        <v>641</v>
      </c>
      <c r="E88" t="s">
        <v>196</v>
      </c>
      <c r="F88" s="2" t="s">
        <v>197</v>
      </c>
      <c r="G88" s="2" t="s">
        <v>642</v>
      </c>
    </row>
    <row r="89" spans="1:7">
      <c r="A89" s="2">
        <v>9</v>
      </c>
      <c r="B89" s="2" t="s">
        <v>643</v>
      </c>
      <c r="C89" s="2" t="s">
        <v>644</v>
      </c>
      <c r="D89" s="2" t="s">
        <v>645</v>
      </c>
      <c r="E89" t="s">
        <v>196</v>
      </c>
      <c r="F89" s="2" t="s">
        <v>197</v>
      </c>
      <c r="G89" s="2" t="s">
        <v>646</v>
      </c>
    </row>
    <row r="90" spans="1:7">
      <c r="A90" s="2">
        <v>9</v>
      </c>
      <c r="B90" s="2" t="s">
        <v>647</v>
      </c>
      <c r="C90" s="2" t="s">
        <v>648</v>
      </c>
      <c r="D90" s="2" t="s">
        <v>649</v>
      </c>
      <c r="E90" t="s">
        <v>243</v>
      </c>
      <c r="F90" s="2" t="s">
        <v>197</v>
      </c>
      <c r="G90" s="2" t="s">
        <v>650</v>
      </c>
    </row>
    <row r="91" spans="1:7">
      <c r="A91" s="2">
        <v>9</v>
      </c>
      <c r="B91" s="2" t="s">
        <v>651</v>
      </c>
      <c r="C91" s="2" t="s">
        <v>648</v>
      </c>
      <c r="D91" s="2" t="s">
        <v>652</v>
      </c>
      <c r="E91" t="s">
        <v>243</v>
      </c>
      <c r="F91" s="2" t="s">
        <v>197</v>
      </c>
      <c r="G91" s="2" t="s">
        <v>653</v>
      </c>
    </row>
    <row r="92" spans="1:7">
      <c r="A92" s="2">
        <v>9</v>
      </c>
      <c r="B92" s="2" t="s">
        <v>654</v>
      </c>
      <c r="C92" s="2" t="s">
        <v>655</v>
      </c>
      <c r="D92" s="2" t="s">
        <v>649</v>
      </c>
      <c r="E92" t="s">
        <v>196</v>
      </c>
      <c r="F92" s="2" t="s">
        <v>197</v>
      </c>
      <c r="G92" s="2" t="s">
        <v>656</v>
      </c>
    </row>
    <row r="93" spans="1:7">
      <c r="A93" s="2">
        <v>9</v>
      </c>
      <c r="B93" s="2" t="s">
        <v>657</v>
      </c>
      <c r="C93" s="2" t="s">
        <v>658</v>
      </c>
      <c r="D93" s="2" t="s">
        <v>659</v>
      </c>
      <c r="E93" t="s">
        <v>196</v>
      </c>
      <c r="F93" s="2" t="s">
        <v>197</v>
      </c>
      <c r="G93" s="2" t="s">
        <v>660</v>
      </c>
    </row>
    <row r="94" spans="1:7">
      <c r="A94" s="2">
        <v>9</v>
      </c>
      <c r="B94" s="2" t="s">
        <v>661</v>
      </c>
      <c r="C94" s="2" t="s">
        <v>662</v>
      </c>
      <c r="D94" s="2" t="s">
        <v>663</v>
      </c>
      <c r="E94" t="s">
        <v>243</v>
      </c>
      <c r="F94" s="2" t="s">
        <v>197</v>
      </c>
      <c r="G94" s="2" t="s">
        <v>664</v>
      </c>
    </row>
    <row r="95" spans="1:7">
      <c r="A95" s="2">
        <v>9</v>
      </c>
      <c r="B95" s="2" t="s">
        <v>682</v>
      </c>
      <c r="C95" s="2" t="s">
        <v>683</v>
      </c>
      <c r="D95" s="2" t="s">
        <v>684</v>
      </c>
      <c r="E95" t="s">
        <v>243</v>
      </c>
      <c r="F95" s="2" t="s">
        <v>197</v>
      </c>
      <c r="G95" s="2" t="s">
        <v>685</v>
      </c>
    </row>
    <row r="96" spans="1:7">
      <c r="A96" s="2">
        <v>9</v>
      </c>
      <c r="B96" s="2" t="s">
        <v>689</v>
      </c>
      <c r="C96" s="2" t="s">
        <v>690</v>
      </c>
      <c r="D96" s="2" t="s">
        <v>532</v>
      </c>
      <c r="E96" t="s">
        <v>243</v>
      </c>
      <c r="F96" s="2" t="s">
        <v>197</v>
      </c>
      <c r="G96" s="2" t="s">
        <v>691</v>
      </c>
    </row>
    <row r="97" spans="1:7">
      <c r="A97" s="2">
        <v>10</v>
      </c>
      <c r="B97" s="2" t="s">
        <v>639</v>
      </c>
      <c r="C97" s="2" t="s">
        <v>640</v>
      </c>
      <c r="D97" s="2" t="s">
        <v>641</v>
      </c>
      <c r="E97" t="s">
        <v>196</v>
      </c>
      <c r="F97" s="2" t="s">
        <v>197</v>
      </c>
      <c r="G97" s="2" t="s">
        <v>642</v>
      </c>
    </row>
    <row r="98" spans="1:7">
      <c r="A98" s="2">
        <v>10</v>
      </c>
      <c r="B98" s="2" t="s">
        <v>643</v>
      </c>
      <c r="C98" s="2" t="s">
        <v>644</v>
      </c>
      <c r="D98" s="2" t="s">
        <v>645</v>
      </c>
      <c r="E98" t="s">
        <v>196</v>
      </c>
      <c r="F98" s="2" t="s">
        <v>197</v>
      </c>
      <c r="G98" s="2" t="s">
        <v>646</v>
      </c>
    </row>
    <row r="99" spans="1:7">
      <c r="A99" s="2">
        <v>10</v>
      </c>
      <c r="B99" s="2" t="s">
        <v>647</v>
      </c>
      <c r="C99" s="2" t="s">
        <v>648</v>
      </c>
      <c r="D99" s="2" t="s">
        <v>649</v>
      </c>
      <c r="E99" t="s">
        <v>243</v>
      </c>
      <c r="F99" s="2" t="s">
        <v>197</v>
      </c>
      <c r="G99" s="2" t="s">
        <v>650</v>
      </c>
    </row>
    <row r="100" spans="1:7">
      <c r="A100" s="2">
        <v>10</v>
      </c>
      <c r="B100" s="2" t="s">
        <v>651</v>
      </c>
      <c r="C100" s="2" t="s">
        <v>648</v>
      </c>
      <c r="D100" s="2" t="s">
        <v>652</v>
      </c>
      <c r="E100" t="s">
        <v>243</v>
      </c>
      <c r="F100" s="2" t="s">
        <v>197</v>
      </c>
      <c r="G100" s="2" t="s">
        <v>653</v>
      </c>
    </row>
    <row r="101" spans="1:7">
      <c r="A101" s="2">
        <v>10</v>
      </c>
      <c r="B101" s="2" t="s">
        <v>654</v>
      </c>
      <c r="C101" s="2" t="s">
        <v>655</v>
      </c>
      <c r="D101" s="2" t="s">
        <v>649</v>
      </c>
      <c r="E101" t="s">
        <v>196</v>
      </c>
      <c r="F101" s="2" t="s">
        <v>197</v>
      </c>
      <c r="G101" s="2" t="s">
        <v>656</v>
      </c>
    </row>
    <row r="102" spans="1:7">
      <c r="A102" s="2">
        <v>10</v>
      </c>
      <c r="B102" s="2" t="s">
        <v>657</v>
      </c>
      <c r="C102" s="2" t="s">
        <v>658</v>
      </c>
      <c r="D102" s="2" t="s">
        <v>659</v>
      </c>
      <c r="E102" t="s">
        <v>196</v>
      </c>
      <c r="F102" s="2" t="s">
        <v>197</v>
      </c>
      <c r="G102" s="2" t="s">
        <v>660</v>
      </c>
    </row>
    <row r="103" spans="1:7">
      <c r="A103" s="2">
        <v>10</v>
      </c>
      <c r="B103" s="2" t="s">
        <v>661</v>
      </c>
      <c r="C103" s="2" t="s">
        <v>662</v>
      </c>
      <c r="D103" s="2" t="s">
        <v>663</v>
      </c>
      <c r="E103" t="s">
        <v>243</v>
      </c>
      <c r="F103" s="2" t="s">
        <v>197</v>
      </c>
      <c r="G103" s="2" t="s">
        <v>664</v>
      </c>
    </row>
    <row r="104" spans="1:7">
      <c r="A104" s="2">
        <v>10</v>
      </c>
      <c r="B104" s="2" t="s">
        <v>682</v>
      </c>
      <c r="C104" s="2" t="s">
        <v>683</v>
      </c>
      <c r="D104" s="2" t="s">
        <v>684</v>
      </c>
      <c r="E104" t="s">
        <v>243</v>
      </c>
      <c r="F104" s="2" t="s">
        <v>197</v>
      </c>
      <c r="G104" s="2" t="s">
        <v>685</v>
      </c>
    </row>
    <row r="105" spans="1:7">
      <c r="A105" s="2">
        <v>10</v>
      </c>
      <c r="B105" s="2" t="s">
        <v>692</v>
      </c>
      <c r="C105" s="2" t="s">
        <v>693</v>
      </c>
      <c r="D105" s="2" t="s">
        <v>694</v>
      </c>
      <c r="E105" t="s">
        <v>243</v>
      </c>
      <c r="F105" s="2" t="s">
        <v>197</v>
      </c>
      <c r="G105" s="2" t="s">
        <v>695</v>
      </c>
    </row>
    <row r="106" spans="1:7">
      <c r="A106" s="2">
        <v>11</v>
      </c>
      <c r="B106" s="2" t="s">
        <v>639</v>
      </c>
      <c r="C106" s="2" t="s">
        <v>640</v>
      </c>
      <c r="D106" s="2" t="s">
        <v>641</v>
      </c>
      <c r="E106" t="s">
        <v>196</v>
      </c>
      <c r="F106" s="2" t="s">
        <v>197</v>
      </c>
      <c r="G106" s="2" t="s">
        <v>642</v>
      </c>
    </row>
    <row r="107" spans="1:7">
      <c r="A107" s="2">
        <v>11</v>
      </c>
      <c r="B107" s="2" t="s">
        <v>643</v>
      </c>
      <c r="C107" s="2" t="s">
        <v>644</v>
      </c>
      <c r="D107" s="2" t="s">
        <v>645</v>
      </c>
      <c r="E107" t="s">
        <v>196</v>
      </c>
      <c r="F107" s="2" t="s">
        <v>197</v>
      </c>
      <c r="G107" s="2" t="s">
        <v>646</v>
      </c>
    </row>
    <row r="108" spans="1:7">
      <c r="A108" s="2">
        <v>11</v>
      </c>
      <c r="B108" s="2" t="s">
        <v>647</v>
      </c>
      <c r="C108" s="2" t="s">
        <v>648</v>
      </c>
      <c r="D108" s="2" t="s">
        <v>649</v>
      </c>
      <c r="E108" t="s">
        <v>243</v>
      </c>
      <c r="F108" s="2" t="s">
        <v>197</v>
      </c>
      <c r="G108" s="2" t="s">
        <v>650</v>
      </c>
    </row>
    <row r="109" spans="1:7">
      <c r="A109" s="2">
        <v>11</v>
      </c>
      <c r="B109" s="2" t="s">
        <v>651</v>
      </c>
      <c r="C109" s="2" t="s">
        <v>648</v>
      </c>
      <c r="D109" s="2" t="s">
        <v>652</v>
      </c>
      <c r="E109" t="s">
        <v>243</v>
      </c>
      <c r="F109" s="2" t="s">
        <v>197</v>
      </c>
      <c r="G109" s="2" t="s">
        <v>653</v>
      </c>
    </row>
    <row r="110" spans="1:7">
      <c r="A110" s="2">
        <v>11</v>
      </c>
      <c r="B110" s="2" t="s">
        <v>654</v>
      </c>
      <c r="C110" s="2" t="s">
        <v>655</v>
      </c>
      <c r="D110" s="2" t="s">
        <v>649</v>
      </c>
      <c r="E110" t="s">
        <v>196</v>
      </c>
      <c r="F110" s="2" t="s">
        <v>197</v>
      </c>
      <c r="G110" s="2" t="s">
        <v>656</v>
      </c>
    </row>
    <row r="111" spans="1:7">
      <c r="A111" s="2">
        <v>11</v>
      </c>
      <c r="B111" s="2" t="s">
        <v>657</v>
      </c>
      <c r="C111" s="2" t="s">
        <v>658</v>
      </c>
      <c r="D111" s="2" t="s">
        <v>659</v>
      </c>
      <c r="E111" t="s">
        <v>196</v>
      </c>
      <c r="F111" s="2" t="s">
        <v>197</v>
      </c>
      <c r="G111" s="2" t="s">
        <v>660</v>
      </c>
    </row>
    <row r="112" spans="1:7">
      <c r="A112" s="2">
        <v>11</v>
      </c>
      <c r="B112" s="2" t="s">
        <v>661</v>
      </c>
      <c r="C112" s="2" t="s">
        <v>662</v>
      </c>
      <c r="D112" s="2" t="s">
        <v>663</v>
      </c>
      <c r="E112" t="s">
        <v>243</v>
      </c>
      <c r="F112" s="2" t="s">
        <v>197</v>
      </c>
      <c r="G112" s="2" t="s">
        <v>664</v>
      </c>
    </row>
    <row r="113" spans="1:7">
      <c r="A113" s="2">
        <v>11</v>
      </c>
      <c r="B113" s="2" t="s">
        <v>696</v>
      </c>
      <c r="C113" s="2" t="s">
        <v>697</v>
      </c>
      <c r="D113" s="2" t="s">
        <v>548</v>
      </c>
      <c r="E113" t="s">
        <v>243</v>
      </c>
      <c r="F113" s="2" t="s">
        <v>197</v>
      </c>
      <c r="G113" s="2" t="s">
        <v>698</v>
      </c>
    </row>
    <row r="114" spans="1:7">
      <c r="A114" s="2">
        <v>11</v>
      </c>
      <c r="B114" s="2" t="s">
        <v>699</v>
      </c>
      <c r="C114" s="2" t="s">
        <v>700</v>
      </c>
      <c r="D114" s="2" t="s">
        <v>701</v>
      </c>
      <c r="E114" t="s">
        <v>243</v>
      </c>
      <c r="F114" s="2" t="s">
        <v>197</v>
      </c>
      <c r="G114" s="2" t="s">
        <v>702</v>
      </c>
    </row>
  </sheetData>
  <dataValidations count="1">
    <dataValidation type="list" allowBlank="1" showErrorMessage="1" sqref="E24 E4:E13 E14:E23 E25:E33 E34:E42 E43:E51 E52:E54 E55:E63 E64:E66 E67:E75 E76:E78 E79:E87 E88:E96 E97:E105 E106:E114 E115:E201">
      <formula1>Hidden_1_Tabla_4164714</formula1>
    </dataValidation>
  </dataValidations>
  <pageMargins left="0.7" right="0.7" top="0.75" bottom="0.75" header="0.3" footer="0.3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243</v>
      </c>
    </row>
    <row r="2" spans="1:1">
      <c r="A2" t="s">
        <v>196</v>
      </c>
    </row>
  </sheetData>
  <pageMargins left="0.7" right="0.7" top="0.75" bottom="0.75" header="0.3" footer="0.3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"/>
  <sheetViews>
    <sheetView workbookViewId="0">
      <selection activeCell="A1" sqref="A1"/>
    </sheetView>
  </sheetViews>
  <sheetFormatPr defaultColWidth="9" defaultRowHeight="15" outlineLevelRow="2" outlineLevelCol="1"/>
  <cols>
    <col min="1" max="1" width="3.39047619047619" customWidth="1"/>
    <col min="2" max="2" width="22.9428571428571" customWidth="1"/>
  </cols>
  <sheetData>
    <row r="1" hidden="1" spans="2:2">
      <c r="B1" t="s">
        <v>7</v>
      </c>
    </row>
    <row r="2" hidden="1" spans="2:2">
      <c r="B2" t="s">
        <v>703</v>
      </c>
    </row>
    <row r="3" spans="1:2">
      <c r="A3" s="1" t="s">
        <v>498</v>
      </c>
      <c r="B3" s="1" t="s">
        <v>704</v>
      </c>
    </row>
  </sheetData>
  <pageMargins left="0.7" right="0.7" top="0.75" bottom="0.75" header="0.3" footer="0.3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opLeftCell="A3" workbookViewId="0">
      <selection activeCell="D19" sqref="D19"/>
    </sheetView>
  </sheetViews>
  <sheetFormatPr defaultColWidth="9" defaultRowHeight="15" outlineLevelCol="4"/>
  <cols>
    <col min="1" max="1" width="3.39047619047619" customWidth="1"/>
    <col min="2" max="2" width="36.8857142857143" customWidth="1"/>
    <col min="3" max="3" width="36.2380952380952" customWidth="1"/>
    <col min="4" max="4" width="44.7904761904762" customWidth="1"/>
    <col min="5" max="5" width="42.6571428571429" customWidth="1"/>
  </cols>
  <sheetData>
    <row r="1" hidden="1" spans="2:5">
      <c r="B1" t="s">
        <v>7</v>
      </c>
      <c r="C1" t="s">
        <v>12</v>
      </c>
      <c r="D1" t="s">
        <v>8</v>
      </c>
      <c r="E1" t="s">
        <v>11</v>
      </c>
    </row>
    <row r="2" hidden="1" spans="2:5">
      <c r="B2" t="s">
        <v>705</v>
      </c>
      <c r="C2" t="s">
        <v>706</v>
      </c>
      <c r="D2" t="s">
        <v>707</v>
      </c>
      <c r="E2" t="s">
        <v>708</v>
      </c>
    </row>
    <row r="3" spans="1:5">
      <c r="A3" s="1" t="s">
        <v>498</v>
      </c>
      <c r="B3" s="1" t="s">
        <v>709</v>
      </c>
      <c r="C3" s="1" t="s">
        <v>710</v>
      </c>
      <c r="D3" s="1" t="s">
        <v>711</v>
      </c>
      <c r="E3" s="1" t="s">
        <v>712</v>
      </c>
    </row>
    <row r="4" spans="1:5">
      <c r="A4" s="2">
        <v>1</v>
      </c>
      <c r="B4" s="2" t="s">
        <v>203</v>
      </c>
      <c r="C4" s="2" t="s">
        <v>203</v>
      </c>
      <c r="D4" s="22" t="s">
        <v>713</v>
      </c>
      <c r="E4" s="2" t="s">
        <v>191</v>
      </c>
    </row>
    <row r="5" spans="1:5">
      <c r="A5" s="2">
        <v>2</v>
      </c>
      <c r="B5" s="2" t="s">
        <v>203</v>
      </c>
      <c r="C5" s="2" t="s">
        <v>203</v>
      </c>
      <c r="D5" s="22" t="s">
        <v>713</v>
      </c>
      <c r="E5" s="2" t="s">
        <v>191</v>
      </c>
    </row>
    <row r="6" spans="1:5">
      <c r="A6" s="2">
        <v>3</v>
      </c>
      <c r="B6" s="2" t="s">
        <v>203</v>
      </c>
      <c r="C6" s="2" t="s">
        <v>203</v>
      </c>
      <c r="D6" s="22" t="s">
        <v>713</v>
      </c>
      <c r="E6" s="2" t="s">
        <v>191</v>
      </c>
    </row>
    <row r="7" spans="1:5">
      <c r="A7" s="2">
        <v>4</v>
      </c>
      <c r="B7" s="2" t="s">
        <v>203</v>
      </c>
      <c r="C7" s="2" t="s">
        <v>203</v>
      </c>
      <c r="D7" s="22" t="s">
        <v>713</v>
      </c>
      <c r="E7" s="2" t="s">
        <v>191</v>
      </c>
    </row>
    <row r="8" spans="1:5">
      <c r="A8" s="2">
        <v>5</v>
      </c>
      <c r="B8" s="2" t="s">
        <v>203</v>
      </c>
      <c r="C8" s="2" t="s">
        <v>203</v>
      </c>
      <c r="D8" s="22" t="s">
        <v>713</v>
      </c>
      <c r="E8" s="2" t="s">
        <v>191</v>
      </c>
    </row>
    <row r="9" spans="1:5">
      <c r="A9" s="2">
        <v>6</v>
      </c>
      <c r="B9" s="2" t="s">
        <v>203</v>
      </c>
      <c r="C9" s="2" t="s">
        <v>203</v>
      </c>
      <c r="D9" s="22" t="s">
        <v>713</v>
      </c>
      <c r="E9" s="2" t="s">
        <v>191</v>
      </c>
    </row>
    <row r="10" spans="1:5">
      <c r="A10" s="2">
        <v>7</v>
      </c>
      <c r="B10" s="2" t="s">
        <v>203</v>
      </c>
      <c r="C10" s="2" t="s">
        <v>203</v>
      </c>
      <c r="D10" s="22" t="s">
        <v>713</v>
      </c>
      <c r="E10" s="2" t="s">
        <v>191</v>
      </c>
    </row>
    <row r="11" spans="1:5">
      <c r="A11" s="2">
        <v>8</v>
      </c>
      <c r="B11" s="2" t="s">
        <v>203</v>
      </c>
      <c r="C11" s="2" t="s">
        <v>203</v>
      </c>
      <c r="D11" s="22" t="s">
        <v>713</v>
      </c>
      <c r="E11" s="2" t="s">
        <v>191</v>
      </c>
    </row>
    <row r="12" spans="1:5">
      <c r="A12" s="2">
        <v>9</v>
      </c>
      <c r="B12" s="2" t="s">
        <v>203</v>
      </c>
      <c r="C12" s="2" t="s">
        <v>203</v>
      </c>
      <c r="D12" s="22" t="s">
        <v>713</v>
      </c>
      <c r="E12" s="2" t="s">
        <v>191</v>
      </c>
    </row>
    <row r="13" spans="1:5">
      <c r="A13" s="2">
        <v>10</v>
      </c>
      <c r="B13" s="2" t="s">
        <v>203</v>
      </c>
      <c r="C13" s="2" t="s">
        <v>203</v>
      </c>
      <c r="D13" s="22" t="s">
        <v>713</v>
      </c>
      <c r="E13" s="2" t="s">
        <v>191</v>
      </c>
    </row>
    <row r="14" spans="1:5">
      <c r="A14" s="2">
        <v>11</v>
      </c>
      <c r="B14" s="2" t="s">
        <v>203</v>
      </c>
      <c r="C14" s="2" t="s">
        <v>203</v>
      </c>
      <c r="D14" s="22" t="s">
        <v>713</v>
      </c>
      <c r="E14" s="2" t="s">
        <v>191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veronica macias</cp:lastModifiedBy>
  <dcterms:created xsi:type="dcterms:W3CDTF">2023-08-14T21:27:00Z</dcterms:created>
  <dcterms:modified xsi:type="dcterms:W3CDTF">2023-08-14T22:39:12Z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A025445AE68E4FFEB4BA9638DD5A3F3A</vt:lpwstr>
  </property>
</Properties>
</file>