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260" yWindow="705" windowWidth="20730" windowHeight="11760" firstSheet="10" activeTab="1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D22" i="8" l="1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C4" i="8"/>
  <c r="C11" i="8"/>
  <c r="C12" i="8"/>
  <c r="C20" i="8"/>
  <c r="C22" i="8"/>
  <c r="C21" i="8"/>
  <c r="C19" i="8"/>
  <c r="C18" i="8"/>
  <c r="C17" i="8"/>
  <c r="C16" i="8"/>
  <c r="C15" i="8"/>
  <c r="C14" i="8"/>
  <c r="C13" i="8"/>
  <c r="C10" i="8"/>
  <c r="C9" i="8"/>
  <c r="C8" i="8"/>
  <c r="C7" i="8"/>
  <c r="C6" i="8"/>
  <c r="C5" i="8"/>
  <c r="M20" i="1"/>
  <c r="O8" i="1" l="1"/>
  <c r="O10" i="1"/>
  <c r="O12" i="1" l="1"/>
  <c r="O11" i="1"/>
  <c r="O25" i="1"/>
  <c r="O22" i="1" l="1"/>
  <c r="O23" i="1"/>
  <c r="O9" i="1"/>
  <c r="O14" i="1"/>
  <c r="O17" i="1"/>
  <c r="O18" i="1"/>
  <c r="O19" i="1"/>
  <c r="O20" i="1"/>
  <c r="O26" i="1"/>
  <c r="D9" i="7" l="1"/>
  <c r="O24" i="1" l="1"/>
  <c r="O21" i="1"/>
  <c r="O16" i="1"/>
  <c r="O15" i="1"/>
</calcChain>
</file>

<file path=xl/sharedStrings.xml><?xml version="1.0" encoding="utf-8"?>
<sst xmlns="http://schemas.openxmlformats.org/spreadsheetml/2006/main" count="1241" uniqueCount="303">
  <si>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</si>
  <si>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</si>
  <si>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</si>
  <si>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</si>
  <si>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</si>
  <si>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</si>
  <si>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</si>
  <si>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</si>
  <si>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</si>
  <si>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</si>
  <si>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</si>
  <si>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</si>
  <si>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</si>
  <si>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</si>
  <si>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</si>
  <si>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</si>
  <si>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</si>
  <si>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</si>
  <si>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</si>
  <si>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</si>
  <si>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</si>
  <si>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</si>
  <si>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</si>
  <si>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</si>
  <si>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</si>
  <si>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</si>
  <si>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</si>
  <si>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</si>
  <si>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</si>
  <si>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</si>
  <si>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</si>
  <si>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</si>
  <si>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</si>
  <si>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</si>
  <si>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</si>
  <si>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</si>
  <si>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</si>
  <si>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</si>
  <si>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</si>
  <si>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</si>
  <si>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</si>
  <si>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</si>
  <si>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</si>
  <si>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</si>
  <si>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</si>
  <si>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</si>
  <si>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</si>
  <si>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</si>
  <si>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</si>
  <si>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</si>
  <si>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</si>
  <si>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</si>
  <si>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</si>
  <si>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</si>
  <si>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</si>
  <si>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</si>
  <si>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</si>
  <si>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</si>
  <si>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</si>
  <si>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</si>
  <si>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</si>
  <si>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</si>
  <si>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</si>
  <si>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</si>
  <si>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</si>
  <si>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</si>
  <si>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</si>
  <si>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</si>
  <si>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</si>
  <si>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</si>
  <si>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</si>
  <si>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</si>
  <si>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</si>
  <si>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</si>
  <si>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</si>
  <si>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</si>
  <si>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</si>
  <si>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</si>
  <si>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</si>
  <si>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</si>
  <si>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</si>
  <si>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</si>
  <si>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</si>
  <si>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</si>
  <si>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</si>
  <si>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</si>
  <si>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</si>
  <si>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</si>
  <si>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</si>
  <si>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</si>
  <si>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</si>
  <si>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</si>
  <si>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</si>
  <si>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</si>
  <si>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</si>
  <si>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</si>
  <si>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</si>
  <si>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</si>
  <si>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</si>
  <si>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</si>
  <si>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</si>
  <si>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</si>
  <si>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</si>
  <si>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</si>
  <si>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</si>
  <si>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</si>
  <si>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</si>
  <si>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</si>
  <si>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</si>
  <si>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</si>
  <si>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</si>
  <si>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</si>
  <si>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</si>
  <si>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</si>
  <si>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</si>
  <si>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</si>
  <si>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</si>
  <si>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</si>
  <si>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</si>
  <si>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</si>
  <si>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</si>
  <si>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</si>
  <si>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</si>
  <si>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</si>
  <si>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</si>
  <si>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</si>
  <si>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</si>
  <si>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</si>
  <si>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</si>
  <si>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</si>
  <si>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</si>
  <si>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</si>
  <si>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</si>
  <si>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</si>
  <si>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</si>
  <si>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</si>
  <si>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</si>
  <si>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</si>
  <si>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</si>
  <si>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</si>
  <si>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</si>
  <si>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</si>
  <si>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</si>
  <si>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</si>
  <si>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</si>
  <si>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</si>
  <si>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</si>
  <si>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</si>
  <si>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</si>
  <si>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</si>
  <si>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</si>
  <si>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</si>
  <si>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</si>
  <si>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</si>
  <si>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</si>
  <si>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</si>
  <si>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</si>
  <si>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</si>
  <si>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</si>
  <si>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</si>
  <si>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</si>
  <si>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</si>
  <si>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</si>
  <si>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</si>
  <si>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</si>
  <si>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</si>
  <si>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</si>
  <si>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</si>
  <si>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</si>
  <si>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</si>
  <si>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</si>
  <si>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</si>
  <si>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</si>
  <si>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</si>
  <si>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</si>
  <si>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</si>
  <si>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</si>
  <si>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</si>
  <si>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</si>
  <si>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</si>
  <si>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</si>
  <si>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</si>
  <si>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</si>
  <si>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</si>
  <si>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</si>
  <si>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</si>
  <si>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</si>
  <si>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</si>
  <si>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</si>
  <si>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</si>
  <si>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</si>
  <si>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</si>
  <si>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</si>
  <si>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</si>
  <si>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</si>
  <si>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</si>
  <si>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</si>
  <si>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</si>
  <si>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</si>
  <si>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</si>
  <si>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</si>
  <si>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</si>
  <si>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</si>
  <si>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</si>
  <si>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</si>
  <si>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</si>
  <si>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</si>
  <si>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</si>
  <si>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</si>
  <si>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</si>
  <si>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</si>
  <si>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</si>
  <si>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</si>
  <si>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</si>
  <si>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COMISIONADO ESTATAL</t>
  </si>
  <si>
    <t>NO ESPECIFICO</t>
  </si>
  <si>
    <t>ANALISTA TECNICO ESPECIALIZADO</t>
  </si>
  <si>
    <t>ANALISTA TECNICO</t>
  </si>
  <si>
    <t>JEFE DE DEPARTAMENTO</t>
  </si>
  <si>
    <t>ANALISTA PROGRAMADOR</t>
  </si>
  <si>
    <t>PROFESIONISTA</t>
  </si>
  <si>
    <t>MANDO MEDIO SUPERIOR</t>
  </si>
  <si>
    <t>OFICIAL ADMINISTRATIVO G</t>
  </si>
  <si>
    <t>ENLACE D</t>
  </si>
  <si>
    <t xml:space="preserve"> ANALISTA G</t>
  </si>
  <si>
    <t>SECRETARIA EJECUTIVA C</t>
  </si>
  <si>
    <t>MANDO OPERATIVO G</t>
  </si>
  <si>
    <t>OFICIAL ADMINISTRATIVO E</t>
  </si>
  <si>
    <t>OFICINISTA C</t>
  </si>
  <si>
    <t>SECRETARIA TAQUIMECANÓGRAFA D</t>
  </si>
  <si>
    <t>OFICINISTA E</t>
  </si>
  <si>
    <t>ESPECIALISTA E</t>
  </si>
  <si>
    <t>ANALISTA D</t>
  </si>
  <si>
    <t>COMISION ESTATAL</t>
  </si>
  <si>
    <t>DEPARTAMENTO DE JURIDICO Y DE IMPACTO REGULATORIO</t>
  </si>
  <si>
    <t>DEPARTAMENTO DE VINCULACION Y COMPETITIVIDAD</t>
  </si>
  <si>
    <t>DEPARTAMENTO DE REGISTRO Y GESTION EMPRESARIAL</t>
  </si>
  <si>
    <t>DEPARTAMENTO DE SIMPLIFIACION ADMINISTRATIVA</t>
  </si>
  <si>
    <t>FRANCISCO ARIEL</t>
  </si>
  <si>
    <t xml:space="preserve">COUTIÑO </t>
  </si>
  <si>
    <t>FERNANDEZ</t>
  </si>
  <si>
    <t>JOSEFA</t>
  </si>
  <si>
    <t>ALBORES</t>
  </si>
  <si>
    <t>DE LA CRUZ</t>
  </si>
  <si>
    <t>SEHIRA EUGENIA</t>
  </si>
  <si>
    <t xml:space="preserve">OSUNA </t>
  </si>
  <si>
    <t>COUTIÑO</t>
  </si>
  <si>
    <t>ANAYELI</t>
  </si>
  <si>
    <t>ESPINOSA</t>
  </si>
  <si>
    <t>HERNANDEZ</t>
  </si>
  <si>
    <t>CARLOS</t>
  </si>
  <si>
    <t>RODRIGUEZ</t>
  </si>
  <si>
    <t>SOTO</t>
  </si>
  <si>
    <t>DANIEL LISANDRO</t>
  </si>
  <si>
    <t xml:space="preserve">CUTIÑO </t>
  </si>
  <si>
    <t>FERRAS</t>
  </si>
  <si>
    <t>PATRICIA ISABEL</t>
  </si>
  <si>
    <t xml:space="preserve">BARRIENTOS </t>
  </si>
  <si>
    <t>SARMIENTO</t>
  </si>
  <si>
    <t>JULIO CESAR</t>
  </si>
  <si>
    <t xml:space="preserve">PEREZ </t>
  </si>
  <si>
    <t>SOLIS</t>
  </si>
  <si>
    <t>OFELIA BELEN</t>
  </si>
  <si>
    <t>JUAREZ</t>
  </si>
  <si>
    <t>CHAVEZ</t>
  </si>
  <si>
    <t>NATALIA COUTIÑO</t>
  </si>
  <si>
    <t xml:space="preserve">GOMEZ </t>
  </si>
  <si>
    <t>GARDUÑO</t>
  </si>
  <si>
    <t>HERMELINDO GENARO</t>
  </si>
  <si>
    <t>FLORES</t>
  </si>
  <si>
    <t>ANA ISABEL</t>
  </si>
  <si>
    <t>BURELO</t>
  </si>
  <si>
    <t>MELENDEZ</t>
  </si>
  <si>
    <t>FAVIOLA ESTELA</t>
  </si>
  <si>
    <t>SANDOVAL</t>
  </si>
  <si>
    <t>ORDAZ</t>
  </si>
  <si>
    <t>ROSARIO DEL CARMEN</t>
  </si>
  <si>
    <t>MARTINEZ</t>
  </si>
  <si>
    <t>GONZALO</t>
  </si>
  <si>
    <t>JIMENEZ</t>
  </si>
  <si>
    <t>CASTELLANOS</t>
  </si>
  <si>
    <t xml:space="preserve">DORA LILIANA </t>
  </si>
  <si>
    <t>RINCON</t>
  </si>
  <si>
    <t>SERRANO</t>
  </si>
  <si>
    <t>TANIA TAMARA</t>
  </si>
  <si>
    <t xml:space="preserve">JACOME </t>
  </si>
  <si>
    <t>ZAVALA</t>
  </si>
  <si>
    <t xml:space="preserve">JORGE LUIS </t>
  </si>
  <si>
    <t>ALEGRIA</t>
  </si>
  <si>
    <t>PESOS</t>
  </si>
  <si>
    <t>ND</t>
  </si>
  <si>
    <t>COMPENSACION COMPLEMENTARIA  POR SERVICIOS ESPECIALES</t>
  </si>
  <si>
    <t>PRIMA VACACIONAL</t>
  </si>
  <si>
    <t>PESOS MEXICANO</t>
  </si>
  <si>
    <t>MENSUAL</t>
  </si>
  <si>
    <t>GUILLERMO ALBERTO</t>
  </si>
  <si>
    <t>RODAS</t>
  </si>
  <si>
    <t>CORDERO</t>
  </si>
  <si>
    <t>Gratificación Fin de Año (60 dias de aguinaldo)</t>
  </si>
  <si>
    <t>pesos</t>
  </si>
  <si>
    <t>ENERO A DICIEMBRE 2020</t>
  </si>
  <si>
    <t>JULIO A DICIEMBRE 2020</t>
  </si>
  <si>
    <t>01/06/2020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</si>
</sst>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G2" workbookViewId="0">
      <selection activeCell="L21" sqref="L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855468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44196</v>
      </c>
      <c r="D8" t="s">
        <v>83</v>
      </c>
      <c r="E8">
        <v>111203</v>
      </c>
      <c r="F8" t="s">
        <v>214</v>
      </c>
      <c r="G8" t="s">
        <v>221</v>
      </c>
      <c r="H8" s="5" t="s">
        <v>233</v>
      </c>
      <c r="I8" t="s">
        <v>238</v>
      </c>
      <c r="J8" t="s">
        <v>239</v>
      </c>
      <c r="K8" t="s">
        <v>240</v>
      </c>
      <c r="L8" t="s">
        <v>94</v>
      </c>
      <c r="M8" s="6">
        <v>20224.099999999999</v>
      </c>
      <c r="N8" s="6" t="s">
        <v>289</v>
      </c>
      <c r="O8">
        <f>8263*2</f>
        <v>16526</v>
      </c>
      <c r="P8" t="s">
        <v>289</v>
      </c>
      <c r="Q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233</v>
      </c>
      <c r="AE8" s="4">
        <v>44196</v>
      </c>
      <c r="AF8" s="4">
        <v>44196</v>
      </c>
      <c r="AG8" t="s">
        <v>290</v>
      </c>
    </row>
    <row r="9" spans="1:33" x14ac:dyDescent="0.25">
      <c r="A9">
        <v>2020</v>
      </c>
      <c r="B9" s="4">
        <v>44013</v>
      </c>
      <c r="C9" s="4">
        <v>44196</v>
      </c>
      <c r="D9" t="s">
        <v>83</v>
      </c>
      <c r="E9">
        <v>999999</v>
      </c>
      <c r="F9" t="s">
        <v>215</v>
      </c>
      <c r="G9" t="s">
        <v>222</v>
      </c>
      <c r="H9" s="5" t="s">
        <v>233</v>
      </c>
      <c r="I9" t="s">
        <v>241</v>
      </c>
      <c r="J9" t="s">
        <v>242</v>
      </c>
      <c r="K9" t="s">
        <v>243</v>
      </c>
      <c r="L9" t="s">
        <v>93</v>
      </c>
      <c r="M9" s="6">
        <v>9648.7199999999993</v>
      </c>
      <c r="N9" s="6" t="s">
        <v>289</v>
      </c>
      <c r="O9">
        <f>2852.89*2</f>
        <v>5705.78</v>
      </c>
      <c r="P9" t="s">
        <v>289</v>
      </c>
      <c r="Q9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t="s">
        <v>233</v>
      </c>
      <c r="AE9" s="4">
        <v>44196</v>
      </c>
      <c r="AF9" s="4">
        <v>44196</v>
      </c>
      <c r="AG9" s="9" t="s">
        <v>290</v>
      </c>
    </row>
    <row r="10" spans="1:33" x14ac:dyDescent="0.25">
      <c r="A10">
        <v>2020</v>
      </c>
      <c r="B10" s="4">
        <v>44013</v>
      </c>
      <c r="C10" s="4">
        <v>44196</v>
      </c>
      <c r="D10" t="s">
        <v>83</v>
      </c>
      <c r="E10">
        <v>112201</v>
      </c>
      <c r="F10" t="s">
        <v>216</v>
      </c>
      <c r="G10" t="s">
        <v>223</v>
      </c>
      <c r="H10" s="5" t="s">
        <v>233</v>
      </c>
      <c r="I10" t="s">
        <v>244</v>
      </c>
      <c r="J10" t="s">
        <v>245</v>
      </c>
      <c r="K10" t="s">
        <v>246</v>
      </c>
      <c r="L10" t="s">
        <v>93</v>
      </c>
      <c r="M10" s="6">
        <v>17705.400000000001</v>
      </c>
      <c r="N10" s="6" t="s">
        <v>289</v>
      </c>
      <c r="O10">
        <f>7100*2</f>
        <v>14200</v>
      </c>
      <c r="P10" t="s">
        <v>289</v>
      </c>
      <c r="Q10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t="s">
        <v>233</v>
      </c>
      <c r="AE10" s="4">
        <v>44196</v>
      </c>
      <c r="AF10" s="4">
        <v>44196</v>
      </c>
      <c r="AG10" s="9" t="s">
        <v>290</v>
      </c>
    </row>
    <row r="11" spans="1:33" x14ac:dyDescent="0.25">
      <c r="A11">
        <v>2020</v>
      </c>
      <c r="B11" s="4">
        <v>44013</v>
      </c>
      <c r="C11" s="4">
        <v>44196</v>
      </c>
      <c r="D11" t="s">
        <v>83</v>
      </c>
      <c r="E11">
        <v>112232</v>
      </c>
      <c r="F11" t="s">
        <v>217</v>
      </c>
      <c r="G11" t="s">
        <v>224</v>
      </c>
      <c r="H11" s="5" t="s">
        <v>233</v>
      </c>
      <c r="I11" t="s">
        <v>247</v>
      </c>
      <c r="J11" t="s">
        <v>248</v>
      </c>
      <c r="K11" t="s">
        <v>249</v>
      </c>
      <c r="L11" t="s">
        <v>93</v>
      </c>
      <c r="M11" s="6">
        <v>14371.22</v>
      </c>
      <c r="N11" s="6" t="s">
        <v>289</v>
      </c>
      <c r="O11">
        <f>6103.55*2</f>
        <v>12207.1</v>
      </c>
      <c r="P11" t="s">
        <v>289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t="s">
        <v>233</v>
      </c>
      <c r="AE11" s="4">
        <v>44196</v>
      </c>
      <c r="AF11" s="4">
        <v>44196</v>
      </c>
      <c r="AG11" s="9" t="s">
        <v>290</v>
      </c>
    </row>
    <row r="12" spans="1:33" x14ac:dyDescent="0.25">
      <c r="A12">
        <v>2020</v>
      </c>
      <c r="B12" s="4">
        <v>44013</v>
      </c>
      <c r="C12" s="4">
        <v>44196</v>
      </c>
      <c r="D12" t="s">
        <v>83</v>
      </c>
      <c r="E12">
        <v>112201</v>
      </c>
      <c r="F12" t="s">
        <v>216</v>
      </c>
      <c r="G12" t="s">
        <v>223</v>
      </c>
      <c r="H12" s="5" t="s">
        <v>233</v>
      </c>
      <c r="I12" t="s">
        <v>250</v>
      </c>
      <c r="J12" t="s">
        <v>251</v>
      </c>
      <c r="K12" t="s">
        <v>252</v>
      </c>
      <c r="L12" t="s">
        <v>94</v>
      </c>
      <c r="M12" s="6">
        <v>17705.400000000001</v>
      </c>
      <c r="N12" s="6" t="s">
        <v>289</v>
      </c>
      <c r="O12">
        <f>7100*2</f>
        <v>14200</v>
      </c>
      <c r="P12" t="s">
        <v>289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t="s">
        <v>233</v>
      </c>
      <c r="AE12" s="4">
        <v>44196</v>
      </c>
      <c r="AF12" s="4">
        <v>44196</v>
      </c>
      <c r="AG12" s="9" t="s">
        <v>290</v>
      </c>
    </row>
    <row r="13" spans="1:33" x14ac:dyDescent="0.25">
      <c r="A13">
        <v>2020</v>
      </c>
      <c r="B13" s="4">
        <v>44013</v>
      </c>
      <c r="C13" s="4">
        <v>44196</v>
      </c>
      <c r="D13" t="s">
        <v>83</v>
      </c>
      <c r="E13">
        <v>112232</v>
      </c>
      <c r="F13" t="s">
        <v>217</v>
      </c>
      <c r="G13" t="s">
        <v>224</v>
      </c>
      <c r="H13" s="5" t="s">
        <v>233</v>
      </c>
      <c r="I13" t="s">
        <v>253</v>
      </c>
      <c r="J13" t="s">
        <v>254</v>
      </c>
      <c r="K13" t="s">
        <v>255</v>
      </c>
      <c r="L13" t="s">
        <v>94</v>
      </c>
      <c r="M13" s="6">
        <v>14371.22</v>
      </c>
      <c r="N13" s="6" t="s">
        <v>289</v>
      </c>
      <c r="O13">
        <v>12206</v>
      </c>
      <c r="P13" t="s">
        <v>289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t="s">
        <v>233</v>
      </c>
      <c r="AE13" s="4">
        <v>44196</v>
      </c>
      <c r="AF13" s="4">
        <v>44196</v>
      </c>
      <c r="AG13" s="9" t="s">
        <v>290</v>
      </c>
    </row>
    <row r="14" spans="1:33" ht="15.95" customHeight="1" x14ac:dyDescent="0.25">
      <c r="A14">
        <v>2020</v>
      </c>
      <c r="B14" s="4">
        <v>44013</v>
      </c>
      <c r="C14" s="4">
        <v>44196</v>
      </c>
      <c r="D14" t="s">
        <v>83</v>
      </c>
      <c r="E14">
        <v>999999</v>
      </c>
      <c r="F14" t="s">
        <v>215</v>
      </c>
      <c r="G14" t="s">
        <v>225</v>
      </c>
      <c r="H14" s="5" t="s">
        <v>233</v>
      </c>
      <c r="I14" t="s">
        <v>256</v>
      </c>
      <c r="J14" t="s">
        <v>257</v>
      </c>
      <c r="K14" t="s">
        <v>258</v>
      </c>
      <c r="L14" t="s">
        <v>93</v>
      </c>
      <c r="M14" s="6">
        <v>8998.58</v>
      </c>
      <c r="N14" s="6" t="s">
        <v>289</v>
      </c>
      <c r="O14">
        <f>2393.53*2</f>
        <v>4787.0600000000004</v>
      </c>
      <c r="P14" t="s">
        <v>289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t="s">
        <v>233</v>
      </c>
      <c r="AE14" s="4">
        <v>44196</v>
      </c>
      <c r="AF14" s="4">
        <v>44196</v>
      </c>
      <c r="AG14" s="9" t="s">
        <v>290</v>
      </c>
    </row>
    <row r="15" spans="1:33" x14ac:dyDescent="0.25">
      <c r="A15">
        <v>2020</v>
      </c>
      <c r="B15" s="4">
        <v>44013</v>
      </c>
      <c r="C15" s="4">
        <v>44196</v>
      </c>
      <c r="D15" t="s">
        <v>83</v>
      </c>
      <c r="E15">
        <v>111501</v>
      </c>
      <c r="F15" t="s">
        <v>218</v>
      </c>
      <c r="G15" t="s">
        <v>226</v>
      </c>
      <c r="H15" s="5" t="s">
        <v>234</v>
      </c>
      <c r="I15" t="s">
        <v>259</v>
      </c>
      <c r="J15" t="s">
        <v>260</v>
      </c>
      <c r="K15" t="s">
        <v>261</v>
      </c>
      <c r="L15" t="s">
        <v>94</v>
      </c>
      <c r="M15" s="6">
        <v>15538.64</v>
      </c>
      <c r="N15" s="6" t="s">
        <v>289</v>
      </c>
      <c r="O15">
        <f>6532.39*2</f>
        <v>13064.78</v>
      </c>
      <c r="P15" t="s">
        <v>289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t="s">
        <v>233</v>
      </c>
      <c r="AE15" s="4">
        <v>44196</v>
      </c>
      <c r="AF15" s="4">
        <v>44196</v>
      </c>
      <c r="AG15" s="9" t="s">
        <v>290</v>
      </c>
    </row>
    <row r="16" spans="1:33" x14ac:dyDescent="0.25">
      <c r="A16">
        <v>2020</v>
      </c>
      <c r="B16" s="4">
        <v>44013</v>
      </c>
      <c r="C16" s="4">
        <v>44196</v>
      </c>
      <c r="D16" t="s">
        <v>83</v>
      </c>
      <c r="E16">
        <v>111501</v>
      </c>
      <c r="F16" t="s">
        <v>218</v>
      </c>
      <c r="G16" t="s">
        <v>226</v>
      </c>
      <c r="H16" s="5" t="s">
        <v>235</v>
      </c>
      <c r="I16" t="s">
        <v>262</v>
      </c>
      <c r="J16" t="s">
        <v>263</v>
      </c>
      <c r="K16" t="s">
        <v>264</v>
      </c>
      <c r="L16" t="s">
        <v>93</v>
      </c>
      <c r="M16" s="6">
        <v>15538.64</v>
      </c>
      <c r="N16" s="6" t="s">
        <v>289</v>
      </c>
      <c r="O16" s="3">
        <f>6532.39*2</f>
        <v>13064.78</v>
      </c>
      <c r="P16" t="s">
        <v>289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t="s">
        <v>233</v>
      </c>
      <c r="AE16" s="4">
        <v>44196</v>
      </c>
      <c r="AF16" s="4">
        <v>44196</v>
      </c>
      <c r="AG16" s="9" t="s">
        <v>290</v>
      </c>
    </row>
    <row r="17" spans="1:33" x14ac:dyDescent="0.25">
      <c r="A17">
        <v>2020</v>
      </c>
      <c r="B17" s="4">
        <v>44013</v>
      </c>
      <c r="C17" s="4">
        <v>44196</v>
      </c>
      <c r="D17" t="s">
        <v>83</v>
      </c>
      <c r="E17">
        <v>999999</v>
      </c>
      <c r="F17" t="s">
        <v>215</v>
      </c>
      <c r="G17" t="s">
        <v>227</v>
      </c>
      <c r="H17" s="5" t="s">
        <v>235</v>
      </c>
      <c r="I17" t="s">
        <v>265</v>
      </c>
      <c r="J17" t="s">
        <v>266</v>
      </c>
      <c r="K17" t="s">
        <v>267</v>
      </c>
      <c r="L17" t="s">
        <v>93</v>
      </c>
      <c r="M17" s="6">
        <v>9223.64</v>
      </c>
      <c r="N17" s="6" t="s">
        <v>289</v>
      </c>
      <c r="O17">
        <f>2333.74*2</f>
        <v>4667.4799999999996</v>
      </c>
      <c r="P17" t="s">
        <v>289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t="s">
        <v>233</v>
      </c>
      <c r="AE17" s="4">
        <v>44196</v>
      </c>
      <c r="AF17" s="4">
        <v>44196</v>
      </c>
      <c r="AG17" s="9" t="s">
        <v>290</v>
      </c>
    </row>
    <row r="18" spans="1:33" x14ac:dyDescent="0.25">
      <c r="A18">
        <v>2020</v>
      </c>
      <c r="B18" s="4">
        <v>44013</v>
      </c>
      <c r="C18" s="4">
        <v>44196</v>
      </c>
      <c r="D18" t="s">
        <v>83</v>
      </c>
      <c r="E18">
        <v>999999</v>
      </c>
      <c r="F18" t="s">
        <v>215</v>
      </c>
      <c r="G18" t="s">
        <v>228</v>
      </c>
      <c r="H18" s="5" t="s">
        <v>235</v>
      </c>
      <c r="I18" t="s">
        <v>268</v>
      </c>
      <c r="J18" t="s">
        <v>266</v>
      </c>
      <c r="K18" t="s">
        <v>269</v>
      </c>
      <c r="L18" t="s">
        <v>94</v>
      </c>
      <c r="M18" s="6">
        <v>8758.6</v>
      </c>
      <c r="N18" s="6" t="s">
        <v>289</v>
      </c>
      <c r="O18">
        <f>2702.42*2</f>
        <v>5404.84</v>
      </c>
      <c r="P18" t="s">
        <v>289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t="s">
        <v>233</v>
      </c>
      <c r="AE18" s="4">
        <v>44196</v>
      </c>
      <c r="AF18" s="4">
        <v>44196</v>
      </c>
      <c r="AG18" s="9" t="s">
        <v>290</v>
      </c>
    </row>
    <row r="19" spans="1:33" x14ac:dyDescent="0.25">
      <c r="A19">
        <v>2020</v>
      </c>
      <c r="B19" s="4">
        <v>44013</v>
      </c>
      <c r="C19" s="4">
        <v>44196</v>
      </c>
      <c r="D19" t="s">
        <v>83</v>
      </c>
      <c r="E19">
        <v>999999</v>
      </c>
      <c r="F19" t="s">
        <v>215</v>
      </c>
      <c r="G19" t="s">
        <v>229</v>
      </c>
      <c r="H19" s="5" t="s">
        <v>235</v>
      </c>
      <c r="I19" t="s">
        <v>270</v>
      </c>
      <c r="J19" t="s">
        <v>271</v>
      </c>
      <c r="K19" t="s">
        <v>272</v>
      </c>
      <c r="L19" t="s">
        <v>93</v>
      </c>
      <c r="M19" s="6">
        <v>8998.58</v>
      </c>
      <c r="N19" s="6" t="s">
        <v>289</v>
      </c>
      <c r="O19">
        <f>2456.3*2</f>
        <v>4912.6000000000004</v>
      </c>
      <c r="P19" t="s">
        <v>289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t="s">
        <v>233</v>
      </c>
      <c r="AE19" s="4">
        <v>44196</v>
      </c>
      <c r="AF19" s="4">
        <v>44196</v>
      </c>
      <c r="AG19" s="9" t="s">
        <v>290</v>
      </c>
    </row>
    <row r="20" spans="1:33" x14ac:dyDescent="0.25">
      <c r="A20">
        <v>2020</v>
      </c>
      <c r="B20" s="4">
        <v>44013</v>
      </c>
      <c r="C20" s="4">
        <v>44196</v>
      </c>
      <c r="D20" t="s">
        <v>83</v>
      </c>
      <c r="E20">
        <v>999999</v>
      </c>
      <c r="F20" t="s">
        <v>215</v>
      </c>
      <c r="G20" t="s">
        <v>230</v>
      </c>
      <c r="H20" s="5" t="s">
        <v>235</v>
      </c>
      <c r="I20" t="s">
        <v>273</v>
      </c>
      <c r="J20" t="s">
        <v>274</v>
      </c>
      <c r="K20" t="s">
        <v>275</v>
      </c>
      <c r="L20" t="s">
        <v>93</v>
      </c>
      <c r="M20" s="6">
        <f>4586.82*2</f>
        <v>9173.64</v>
      </c>
      <c r="N20" s="6" t="s">
        <v>289</v>
      </c>
      <c r="O20">
        <f>2917.59*2</f>
        <v>5835.18</v>
      </c>
      <c r="P20" t="s">
        <v>289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t="s">
        <v>233</v>
      </c>
      <c r="AE20" s="4">
        <v>44196</v>
      </c>
      <c r="AF20" s="4">
        <v>44196</v>
      </c>
      <c r="AG20" s="9" t="s">
        <v>290</v>
      </c>
    </row>
    <row r="21" spans="1:33" x14ac:dyDescent="0.25">
      <c r="A21">
        <v>2020</v>
      </c>
      <c r="B21" s="4">
        <v>44013</v>
      </c>
      <c r="C21" s="4">
        <v>44196</v>
      </c>
      <c r="D21" t="s">
        <v>83</v>
      </c>
      <c r="E21">
        <v>111501</v>
      </c>
      <c r="F21" t="s">
        <v>218</v>
      </c>
      <c r="G21" t="s">
        <v>226</v>
      </c>
      <c r="H21" s="5" t="s">
        <v>236</v>
      </c>
      <c r="I21" t="s">
        <v>295</v>
      </c>
      <c r="J21" t="s">
        <v>296</v>
      </c>
      <c r="K21" t="s">
        <v>297</v>
      </c>
      <c r="L21" t="s">
        <v>94</v>
      </c>
      <c r="M21" s="6">
        <v>15538.64</v>
      </c>
      <c r="N21" s="6" t="s">
        <v>289</v>
      </c>
      <c r="O21" s="3">
        <f>6532.39*2</f>
        <v>13064.78</v>
      </c>
      <c r="P21" t="s">
        <v>289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t="s">
        <v>233</v>
      </c>
      <c r="AE21" s="4">
        <v>44196</v>
      </c>
      <c r="AF21" s="4">
        <v>44196</v>
      </c>
      <c r="AG21" s="9" t="s">
        <v>290</v>
      </c>
    </row>
    <row r="22" spans="1:33" x14ac:dyDescent="0.25">
      <c r="A22">
        <v>2020</v>
      </c>
      <c r="B22" s="4">
        <v>44013</v>
      </c>
      <c r="C22" s="4">
        <v>44196</v>
      </c>
      <c r="D22" t="s">
        <v>83</v>
      </c>
      <c r="E22">
        <v>112426</v>
      </c>
      <c r="F22" t="s">
        <v>219</v>
      </c>
      <c r="G22" t="s">
        <v>231</v>
      </c>
      <c r="H22" s="5" t="s">
        <v>236</v>
      </c>
      <c r="I22" t="s">
        <v>276</v>
      </c>
      <c r="J22" t="s">
        <v>277</v>
      </c>
      <c r="K22" t="s">
        <v>249</v>
      </c>
      <c r="L22" t="s">
        <v>93</v>
      </c>
      <c r="M22" s="6">
        <v>9334.94</v>
      </c>
      <c r="N22" s="6" t="s">
        <v>289</v>
      </c>
      <c r="O22">
        <f>4121*2</f>
        <v>8242</v>
      </c>
      <c r="P22" t="s">
        <v>289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t="s">
        <v>233</v>
      </c>
      <c r="AE22" s="4">
        <v>44196</v>
      </c>
      <c r="AF22" s="4">
        <v>44196</v>
      </c>
      <c r="AG22" s="9" t="s">
        <v>290</v>
      </c>
    </row>
    <row r="23" spans="1:33" x14ac:dyDescent="0.25">
      <c r="A23">
        <v>2020</v>
      </c>
      <c r="B23" s="4">
        <v>44013</v>
      </c>
      <c r="C23" s="4">
        <v>44196</v>
      </c>
      <c r="D23" t="s">
        <v>83</v>
      </c>
      <c r="E23">
        <v>112232</v>
      </c>
      <c r="F23" t="s">
        <v>217</v>
      </c>
      <c r="G23" t="s">
        <v>224</v>
      </c>
      <c r="H23" s="5" t="s">
        <v>236</v>
      </c>
      <c r="I23" t="s">
        <v>278</v>
      </c>
      <c r="J23" t="s">
        <v>279</v>
      </c>
      <c r="K23" t="s">
        <v>280</v>
      </c>
      <c r="L23" t="s">
        <v>94</v>
      </c>
      <c r="M23" s="6">
        <v>15834.26</v>
      </c>
      <c r="N23" s="6" t="s">
        <v>289</v>
      </c>
      <c r="O23">
        <f>6640*2</f>
        <v>13280</v>
      </c>
      <c r="P23" t="s">
        <v>289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t="s">
        <v>233</v>
      </c>
      <c r="AE23" s="4">
        <v>44196</v>
      </c>
      <c r="AF23" s="4">
        <v>44196</v>
      </c>
      <c r="AG23" s="9" t="s">
        <v>290</v>
      </c>
    </row>
    <row r="24" spans="1:33" x14ac:dyDescent="0.25">
      <c r="A24">
        <v>2020</v>
      </c>
      <c r="B24" s="4">
        <v>44013</v>
      </c>
      <c r="C24" s="4">
        <v>44196</v>
      </c>
      <c r="D24" t="s">
        <v>83</v>
      </c>
      <c r="E24">
        <v>111501</v>
      </c>
      <c r="F24" t="s">
        <v>218</v>
      </c>
      <c r="G24" t="s">
        <v>226</v>
      </c>
      <c r="H24" s="5" t="s">
        <v>237</v>
      </c>
      <c r="I24" t="s">
        <v>281</v>
      </c>
      <c r="J24" t="s">
        <v>282</v>
      </c>
      <c r="K24" t="s">
        <v>283</v>
      </c>
      <c r="L24" t="s">
        <v>93</v>
      </c>
      <c r="M24" s="6">
        <v>15538.84</v>
      </c>
      <c r="N24" s="6" t="s">
        <v>289</v>
      </c>
      <c r="O24" s="3">
        <f>6532.39*2</f>
        <v>13064.78</v>
      </c>
      <c r="P24" t="s">
        <v>289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t="s">
        <v>233</v>
      </c>
      <c r="AE24" s="4">
        <v>44196</v>
      </c>
      <c r="AF24" s="4">
        <v>44196</v>
      </c>
      <c r="AG24" s="9" t="s">
        <v>290</v>
      </c>
    </row>
    <row r="25" spans="1:33" x14ac:dyDescent="0.25">
      <c r="A25">
        <v>2020</v>
      </c>
      <c r="B25" s="4">
        <v>44013</v>
      </c>
      <c r="C25" s="4">
        <v>44196</v>
      </c>
      <c r="D25" t="s">
        <v>83</v>
      </c>
      <c r="E25">
        <v>112201</v>
      </c>
      <c r="F25" t="s">
        <v>216</v>
      </c>
      <c r="G25" t="s">
        <v>223</v>
      </c>
      <c r="H25" s="5" t="s">
        <v>237</v>
      </c>
      <c r="I25" t="s">
        <v>284</v>
      </c>
      <c r="J25" t="s">
        <v>285</v>
      </c>
      <c r="K25" t="s">
        <v>286</v>
      </c>
      <c r="L25" t="s">
        <v>93</v>
      </c>
      <c r="M25" s="6">
        <v>17705.400000000001</v>
      </c>
      <c r="N25" s="6" t="s">
        <v>289</v>
      </c>
      <c r="O25">
        <f>7100*2</f>
        <v>14200</v>
      </c>
      <c r="P25" t="s">
        <v>289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t="s">
        <v>233</v>
      </c>
      <c r="AE25" s="4">
        <v>44196</v>
      </c>
      <c r="AF25" s="4">
        <v>44196</v>
      </c>
      <c r="AG25" s="9" t="s">
        <v>290</v>
      </c>
    </row>
    <row r="26" spans="1:33" x14ac:dyDescent="0.25">
      <c r="A26">
        <v>2020</v>
      </c>
      <c r="B26" s="4">
        <v>44013</v>
      </c>
      <c r="C26" s="4">
        <v>44196</v>
      </c>
      <c r="D26" t="s">
        <v>83</v>
      </c>
      <c r="E26">
        <v>112423</v>
      </c>
      <c r="F26" t="s">
        <v>220</v>
      </c>
      <c r="G26" t="s">
        <v>232</v>
      </c>
      <c r="H26" s="5" t="s">
        <v>237</v>
      </c>
      <c r="I26" t="s">
        <v>287</v>
      </c>
      <c r="J26" t="s">
        <v>269</v>
      </c>
      <c r="K26" t="s">
        <v>288</v>
      </c>
      <c r="L26" t="s">
        <v>94</v>
      </c>
      <c r="M26" s="6">
        <v>11009.76</v>
      </c>
      <c r="N26" s="6" t="s">
        <v>289</v>
      </c>
      <c r="O26">
        <f>4923.33*2</f>
        <v>9846.66</v>
      </c>
      <c r="P26" t="s">
        <v>289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t="s">
        <v>233</v>
      </c>
      <c r="AE26" s="4">
        <v>44196</v>
      </c>
      <c r="AF26" s="4">
        <v>44196</v>
      </c>
      <c r="AG26" s="9" t="s">
        <v>290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290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290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290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290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290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290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290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290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290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290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290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290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290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290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290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290</v>
      </c>
      <c r="F2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290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290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290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290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290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290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290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290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290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290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290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290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290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290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290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290</v>
      </c>
      <c r="F2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290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290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290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290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290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290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290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290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290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290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290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290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290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290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290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290</v>
      </c>
      <c r="F22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290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290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290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290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290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290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290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290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290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290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290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290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290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290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290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290</v>
      </c>
      <c r="F22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3" workbookViewId="0">
      <selection activeCell="E25" sqref="E25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290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290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290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290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290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290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290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290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290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290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290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290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290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290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290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290</v>
      </c>
      <c r="F22" t="s">
        <v>290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290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290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290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290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290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290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290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290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290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290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290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290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290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290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290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290</v>
      </c>
      <c r="F22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3" workbookViewId="0">
      <selection activeCell="C26" sqref="C26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290</v>
      </c>
      <c r="C4" t="s">
        <v>290</v>
      </c>
    </row>
    <row r="5" spans="1:3" x14ac:dyDescent="0.25">
      <c r="A5">
        <v>2</v>
      </c>
      <c r="B5" t="s">
        <v>290</v>
      </c>
      <c r="C5" t="s">
        <v>290</v>
      </c>
    </row>
    <row r="6" spans="1:3" x14ac:dyDescent="0.25">
      <c r="A6">
        <v>3</v>
      </c>
      <c r="B6" t="s">
        <v>290</v>
      </c>
      <c r="C6" t="s">
        <v>290</v>
      </c>
    </row>
    <row r="7" spans="1:3" x14ac:dyDescent="0.25">
      <c r="A7">
        <v>4</v>
      </c>
      <c r="B7" t="s">
        <v>290</v>
      </c>
      <c r="C7" t="s">
        <v>290</v>
      </c>
    </row>
    <row r="8" spans="1:3" x14ac:dyDescent="0.25">
      <c r="A8">
        <v>5</v>
      </c>
      <c r="B8" t="s">
        <v>290</v>
      </c>
      <c r="C8" t="s">
        <v>290</v>
      </c>
    </row>
    <row r="9" spans="1:3" x14ac:dyDescent="0.25">
      <c r="A9">
        <v>6</v>
      </c>
      <c r="B9" t="s">
        <v>290</v>
      </c>
      <c r="C9" t="s">
        <v>290</v>
      </c>
    </row>
    <row r="10" spans="1:3" x14ac:dyDescent="0.25">
      <c r="A10">
        <v>7</v>
      </c>
      <c r="B10" t="s">
        <v>290</v>
      </c>
      <c r="C10" t="s">
        <v>290</v>
      </c>
    </row>
    <row r="11" spans="1:3" x14ac:dyDescent="0.25">
      <c r="A11">
        <v>8</v>
      </c>
      <c r="B11" t="s">
        <v>290</v>
      </c>
      <c r="C11" t="s">
        <v>290</v>
      </c>
    </row>
    <row r="12" spans="1:3" x14ac:dyDescent="0.25">
      <c r="A12">
        <v>9</v>
      </c>
      <c r="B12" t="s">
        <v>290</v>
      </c>
      <c r="C12" t="s">
        <v>290</v>
      </c>
    </row>
    <row r="13" spans="1:3" x14ac:dyDescent="0.25">
      <c r="A13">
        <v>10</v>
      </c>
      <c r="B13" t="s">
        <v>290</v>
      </c>
      <c r="C13" t="s">
        <v>290</v>
      </c>
    </row>
    <row r="14" spans="1:3" x14ac:dyDescent="0.25">
      <c r="A14">
        <v>11</v>
      </c>
      <c r="B14" t="s">
        <v>290</v>
      </c>
      <c r="C14" t="s">
        <v>290</v>
      </c>
    </row>
    <row r="15" spans="1:3" x14ac:dyDescent="0.25">
      <c r="A15">
        <v>12</v>
      </c>
      <c r="B15" t="s">
        <v>290</v>
      </c>
      <c r="C15" t="s">
        <v>290</v>
      </c>
    </row>
    <row r="16" spans="1:3" x14ac:dyDescent="0.25">
      <c r="A16">
        <v>13</v>
      </c>
      <c r="B16" t="s">
        <v>290</v>
      </c>
      <c r="C16" t="s">
        <v>290</v>
      </c>
    </row>
    <row r="17" spans="1:3" x14ac:dyDescent="0.25">
      <c r="A17">
        <v>14</v>
      </c>
      <c r="B17" t="s">
        <v>290</v>
      </c>
      <c r="C17" t="s">
        <v>290</v>
      </c>
    </row>
    <row r="18" spans="1:3" x14ac:dyDescent="0.25">
      <c r="A18">
        <v>15</v>
      </c>
      <c r="B18" t="s">
        <v>290</v>
      </c>
      <c r="C18" t="s">
        <v>290</v>
      </c>
    </row>
    <row r="19" spans="1:3" x14ac:dyDescent="0.25">
      <c r="A19">
        <v>16</v>
      </c>
      <c r="B19" t="s">
        <v>290</v>
      </c>
      <c r="C19" t="s">
        <v>290</v>
      </c>
    </row>
    <row r="20" spans="1:3" x14ac:dyDescent="0.25">
      <c r="A20">
        <v>17</v>
      </c>
      <c r="B20" t="s">
        <v>290</v>
      </c>
      <c r="C20" t="s">
        <v>290</v>
      </c>
    </row>
    <row r="21" spans="1:3" x14ac:dyDescent="0.25">
      <c r="A21">
        <v>18</v>
      </c>
      <c r="B21" t="s">
        <v>290</v>
      </c>
      <c r="C21" t="s">
        <v>290</v>
      </c>
    </row>
    <row r="22" spans="1:3" x14ac:dyDescent="0.25">
      <c r="A22">
        <v>19</v>
      </c>
      <c r="B22" t="s">
        <v>290</v>
      </c>
      <c r="C2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290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290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290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290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290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290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290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290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290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290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290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290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290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290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290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290</v>
      </c>
      <c r="F22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A4" sqref="A4:B22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290</v>
      </c>
      <c r="C4" t="s">
        <v>290</v>
      </c>
    </row>
    <row r="5" spans="1:3" x14ac:dyDescent="0.25">
      <c r="A5">
        <v>2</v>
      </c>
      <c r="B5" t="s">
        <v>290</v>
      </c>
      <c r="C5" t="s">
        <v>290</v>
      </c>
    </row>
    <row r="6" spans="1:3" x14ac:dyDescent="0.25">
      <c r="A6">
        <v>3</v>
      </c>
      <c r="B6" t="s">
        <v>290</v>
      </c>
      <c r="C6" t="s">
        <v>290</v>
      </c>
    </row>
    <row r="7" spans="1:3" x14ac:dyDescent="0.25">
      <c r="A7">
        <v>4</v>
      </c>
      <c r="B7" t="s">
        <v>290</v>
      </c>
      <c r="C7" t="s">
        <v>290</v>
      </c>
    </row>
    <row r="8" spans="1:3" x14ac:dyDescent="0.25">
      <c r="A8">
        <v>5</v>
      </c>
      <c r="B8" t="s">
        <v>290</v>
      </c>
      <c r="C8" t="s">
        <v>290</v>
      </c>
    </row>
    <row r="9" spans="1:3" x14ac:dyDescent="0.25">
      <c r="A9">
        <v>6</v>
      </c>
      <c r="B9" t="s">
        <v>290</v>
      </c>
      <c r="C9" t="s">
        <v>290</v>
      </c>
    </row>
    <row r="10" spans="1:3" x14ac:dyDescent="0.25">
      <c r="A10">
        <v>7</v>
      </c>
      <c r="B10" t="s">
        <v>290</v>
      </c>
      <c r="C10" t="s">
        <v>290</v>
      </c>
    </row>
    <row r="11" spans="1:3" x14ac:dyDescent="0.25">
      <c r="A11">
        <v>8</v>
      </c>
      <c r="B11" t="s">
        <v>290</v>
      </c>
      <c r="C11" t="s">
        <v>290</v>
      </c>
    </row>
    <row r="12" spans="1:3" x14ac:dyDescent="0.25">
      <c r="A12">
        <v>9</v>
      </c>
      <c r="B12" t="s">
        <v>290</v>
      </c>
      <c r="C12" t="s">
        <v>290</v>
      </c>
    </row>
    <row r="13" spans="1:3" x14ac:dyDescent="0.25">
      <c r="A13">
        <v>10</v>
      </c>
      <c r="B13" t="s">
        <v>290</v>
      </c>
      <c r="C13" t="s">
        <v>290</v>
      </c>
    </row>
    <row r="14" spans="1:3" x14ac:dyDescent="0.25">
      <c r="A14">
        <v>11</v>
      </c>
      <c r="B14" t="s">
        <v>290</v>
      </c>
      <c r="C14" t="s">
        <v>290</v>
      </c>
    </row>
    <row r="15" spans="1:3" x14ac:dyDescent="0.25">
      <c r="A15">
        <v>12</v>
      </c>
      <c r="B15" t="s">
        <v>290</v>
      </c>
      <c r="C15" t="s">
        <v>290</v>
      </c>
    </row>
    <row r="16" spans="1:3" x14ac:dyDescent="0.25">
      <c r="A16">
        <v>13</v>
      </c>
      <c r="B16" t="s">
        <v>290</v>
      </c>
      <c r="C16" t="s">
        <v>290</v>
      </c>
    </row>
    <row r="17" spans="1:3" x14ac:dyDescent="0.25">
      <c r="A17">
        <v>14</v>
      </c>
      <c r="B17" t="s">
        <v>290</v>
      </c>
      <c r="C17" t="s">
        <v>290</v>
      </c>
    </row>
    <row r="18" spans="1:3" x14ac:dyDescent="0.25">
      <c r="A18">
        <v>15</v>
      </c>
      <c r="B18" t="s">
        <v>290</v>
      </c>
      <c r="C18" t="s">
        <v>290</v>
      </c>
    </row>
    <row r="19" spans="1:3" x14ac:dyDescent="0.25">
      <c r="A19">
        <v>16</v>
      </c>
      <c r="B19" t="s">
        <v>290</v>
      </c>
      <c r="C19" t="s">
        <v>290</v>
      </c>
    </row>
    <row r="20" spans="1:3" x14ac:dyDescent="0.25">
      <c r="A20">
        <v>17</v>
      </c>
      <c r="B20" t="s">
        <v>290</v>
      </c>
      <c r="C20" t="s">
        <v>290</v>
      </c>
    </row>
    <row r="21" spans="1:3" x14ac:dyDescent="0.25">
      <c r="A21">
        <v>18</v>
      </c>
      <c r="B21" t="s">
        <v>290</v>
      </c>
      <c r="C21" t="s">
        <v>290</v>
      </c>
    </row>
    <row r="22" spans="1:3" x14ac:dyDescent="0.25">
      <c r="A22">
        <v>19</v>
      </c>
      <c r="B22" t="s">
        <v>290</v>
      </c>
      <c r="C22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290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290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290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290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290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290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290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290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290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290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290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290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290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290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290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290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290</v>
      </c>
      <c r="F22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F3" sqref="F3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291</v>
      </c>
      <c r="C4">
        <v>19727.75</v>
      </c>
      <c r="D4">
        <v>0</v>
      </c>
      <c r="E4" t="s">
        <v>293</v>
      </c>
      <c r="F4" t="s">
        <v>294</v>
      </c>
    </row>
    <row r="5" spans="1:6" x14ac:dyDescent="0.25">
      <c r="A5">
        <v>2</v>
      </c>
      <c r="B5" t="s">
        <v>291</v>
      </c>
      <c r="C5">
        <v>0</v>
      </c>
      <c r="D5">
        <v>0</v>
      </c>
      <c r="E5" s="7" t="s">
        <v>293</v>
      </c>
      <c r="F5" s="7" t="s">
        <v>294</v>
      </c>
    </row>
    <row r="6" spans="1:6" x14ac:dyDescent="0.25">
      <c r="A6">
        <v>3</v>
      </c>
      <c r="B6" t="s">
        <v>291</v>
      </c>
      <c r="C6">
        <v>0</v>
      </c>
      <c r="D6">
        <v>0</v>
      </c>
      <c r="E6" s="7" t="s">
        <v>293</v>
      </c>
      <c r="F6" s="7" t="s">
        <v>294</v>
      </c>
    </row>
    <row r="7" spans="1:6" x14ac:dyDescent="0.25">
      <c r="A7">
        <v>4</v>
      </c>
      <c r="B7" t="s">
        <v>291</v>
      </c>
      <c r="C7">
        <v>0</v>
      </c>
      <c r="D7">
        <v>0</v>
      </c>
      <c r="E7" s="7" t="s">
        <v>293</v>
      </c>
      <c r="F7" s="7" t="s">
        <v>294</v>
      </c>
    </row>
    <row r="8" spans="1:6" x14ac:dyDescent="0.25">
      <c r="A8">
        <v>5</v>
      </c>
      <c r="B8" t="s">
        <v>291</v>
      </c>
      <c r="C8">
        <v>3500</v>
      </c>
      <c r="D8">
        <v>2621.92</v>
      </c>
      <c r="E8" s="7" t="s">
        <v>293</v>
      </c>
      <c r="F8" s="7" t="s">
        <v>294</v>
      </c>
    </row>
    <row r="9" spans="1:6" x14ac:dyDescent="0.25">
      <c r="A9">
        <v>6</v>
      </c>
      <c r="B9" t="s">
        <v>291</v>
      </c>
      <c r="C9">
        <v>2000</v>
      </c>
      <c r="D9">
        <f>C9*0.76</f>
        <v>1520</v>
      </c>
      <c r="E9" s="7" t="s">
        <v>293</v>
      </c>
      <c r="F9" s="7" t="s">
        <v>294</v>
      </c>
    </row>
    <row r="10" spans="1:6" x14ac:dyDescent="0.25">
      <c r="A10">
        <v>7</v>
      </c>
      <c r="B10" t="s">
        <v>291</v>
      </c>
      <c r="C10">
        <v>0</v>
      </c>
      <c r="D10">
        <v>0</v>
      </c>
      <c r="E10" s="7" t="s">
        <v>293</v>
      </c>
      <c r="F10" s="7" t="s">
        <v>294</v>
      </c>
    </row>
    <row r="11" spans="1:6" x14ac:dyDescent="0.25">
      <c r="A11">
        <v>8</v>
      </c>
      <c r="B11" t="s">
        <v>291</v>
      </c>
      <c r="C11">
        <v>6800</v>
      </c>
      <c r="D11">
        <v>5314.79</v>
      </c>
      <c r="E11" s="7" t="s">
        <v>293</v>
      </c>
      <c r="F11" s="7" t="s">
        <v>294</v>
      </c>
    </row>
    <row r="12" spans="1:6" x14ac:dyDescent="0.25">
      <c r="A12">
        <v>9</v>
      </c>
      <c r="B12" t="s">
        <v>291</v>
      </c>
      <c r="C12">
        <v>6800</v>
      </c>
      <c r="D12">
        <v>5414.79</v>
      </c>
      <c r="E12" s="7" t="s">
        <v>293</v>
      </c>
      <c r="F12" s="7" t="s">
        <v>294</v>
      </c>
    </row>
    <row r="13" spans="1:6" x14ac:dyDescent="0.25">
      <c r="A13">
        <v>10</v>
      </c>
      <c r="B13" t="s">
        <v>291</v>
      </c>
      <c r="C13">
        <v>0</v>
      </c>
      <c r="D13">
        <v>0</v>
      </c>
      <c r="E13" s="7" t="s">
        <v>293</v>
      </c>
      <c r="F13" s="7" t="s">
        <v>294</v>
      </c>
    </row>
    <row r="14" spans="1:6" x14ac:dyDescent="0.25">
      <c r="A14">
        <v>11</v>
      </c>
      <c r="B14" t="s">
        <v>291</v>
      </c>
      <c r="C14">
        <v>0</v>
      </c>
      <c r="D14">
        <v>0</v>
      </c>
      <c r="E14" s="7" t="s">
        <v>293</v>
      </c>
      <c r="F14" s="7" t="s">
        <v>294</v>
      </c>
    </row>
    <row r="15" spans="1:6" x14ac:dyDescent="0.25">
      <c r="A15">
        <v>12</v>
      </c>
      <c r="B15" t="s">
        <v>291</v>
      </c>
      <c r="C15">
        <v>0</v>
      </c>
      <c r="D15">
        <v>0</v>
      </c>
      <c r="E15" s="7" t="s">
        <v>293</v>
      </c>
      <c r="F15" s="7" t="s">
        <v>294</v>
      </c>
    </row>
    <row r="16" spans="1:6" x14ac:dyDescent="0.25">
      <c r="A16">
        <v>13</v>
      </c>
      <c r="B16" t="s">
        <v>291</v>
      </c>
      <c r="C16">
        <v>0</v>
      </c>
      <c r="D16">
        <v>0</v>
      </c>
      <c r="E16" s="7" t="s">
        <v>293</v>
      </c>
      <c r="F16" s="7" t="s">
        <v>294</v>
      </c>
    </row>
    <row r="17" spans="1:6" x14ac:dyDescent="0.25">
      <c r="A17">
        <v>14</v>
      </c>
      <c r="B17" t="s">
        <v>291</v>
      </c>
      <c r="C17">
        <v>6800</v>
      </c>
      <c r="D17" s="7">
        <v>5314.79</v>
      </c>
      <c r="E17" s="7" t="s">
        <v>293</v>
      </c>
      <c r="F17" s="7" t="s">
        <v>294</v>
      </c>
    </row>
    <row r="18" spans="1:6" x14ac:dyDescent="0.25">
      <c r="A18">
        <v>15</v>
      </c>
      <c r="B18" t="s">
        <v>291</v>
      </c>
      <c r="C18">
        <v>0</v>
      </c>
      <c r="D18">
        <v>0</v>
      </c>
      <c r="E18" s="7" t="s">
        <v>293</v>
      </c>
      <c r="F18" s="7" t="s">
        <v>294</v>
      </c>
    </row>
    <row r="19" spans="1:6" x14ac:dyDescent="0.25">
      <c r="A19">
        <v>16</v>
      </c>
      <c r="B19" t="s">
        <v>291</v>
      </c>
      <c r="C19">
        <v>0</v>
      </c>
      <c r="D19">
        <v>0</v>
      </c>
      <c r="E19" s="7" t="s">
        <v>293</v>
      </c>
      <c r="F19" s="7" t="s">
        <v>294</v>
      </c>
    </row>
    <row r="20" spans="1:6" x14ac:dyDescent="0.25">
      <c r="A20">
        <v>17</v>
      </c>
      <c r="B20" t="s">
        <v>291</v>
      </c>
      <c r="C20">
        <v>6800</v>
      </c>
      <c r="D20" s="7">
        <v>5314.79</v>
      </c>
      <c r="E20" s="7" t="s">
        <v>293</v>
      </c>
      <c r="F20" s="7" t="s">
        <v>294</v>
      </c>
    </row>
    <row r="21" spans="1:6" x14ac:dyDescent="0.25">
      <c r="A21">
        <v>18</v>
      </c>
      <c r="B21" t="s">
        <v>291</v>
      </c>
      <c r="C21">
        <v>0</v>
      </c>
      <c r="D21">
        <v>0</v>
      </c>
      <c r="E21" s="7" t="s">
        <v>293</v>
      </c>
      <c r="F21" s="7" t="s">
        <v>294</v>
      </c>
    </row>
    <row r="22" spans="1:6" x14ac:dyDescent="0.25">
      <c r="A22">
        <v>19</v>
      </c>
      <c r="B22" t="s">
        <v>291</v>
      </c>
      <c r="C22">
        <v>0</v>
      </c>
      <c r="D22">
        <v>0</v>
      </c>
      <c r="E22" s="7" t="s">
        <v>293</v>
      </c>
      <c r="F22" s="7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298</v>
      </c>
      <c r="C4">
        <f>20224.11*2+19727.25*2</f>
        <v>79902.720000000001</v>
      </c>
      <c r="D4" s="9">
        <f>20224.11*2+19727.25*2</f>
        <v>79902.720000000001</v>
      </c>
      <c r="E4" t="s">
        <v>299</v>
      </c>
      <c r="F4" t="s">
        <v>300</v>
      </c>
    </row>
    <row r="5" spans="1:6" x14ac:dyDescent="0.25">
      <c r="A5">
        <v>2</v>
      </c>
      <c r="B5" s="9" t="s">
        <v>298</v>
      </c>
      <c r="C5">
        <f>9433.73*2</f>
        <v>18867.46</v>
      </c>
      <c r="D5" s="9">
        <f>9433.73*2</f>
        <v>18867.46</v>
      </c>
      <c r="E5" s="9" t="s">
        <v>299</v>
      </c>
      <c r="F5" s="9" t="s">
        <v>300</v>
      </c>
    </row>
    <row r="6" spans="1:6" x14ac:dyDescent="0.25">
      <c r="A6">
        <v>3</v>
      </c>
      <c r="B6" s="9" t="s">
        <v>298</v>
      </c>
      <c r="C6">
        <f>17705.41*2</f>
        <v>35410.82</v>
      </c>
      <c r="D6" s="9">
        <f>17705.41*2</f>
        <v>35410.82</v>
      </c>
      <c r="E6" s="9" t="s">
        <v>299</v>
      </c>
      <c r="F6" s="9" t="s">
        <v>300</v>
      </c>
    </row>
    <row r="7" spans="1:6" x14ac:dyDescent="0.25">
      <c r="A7">
        <v>4</v>
      </c>
      <c r="B7" s="9" t="s">
        <v>298</v>
      </c>
      <c r="C7">
        <f>14371.21*2</f>
        <v>28742.42</v>
      </c>
      <c r="D7" s="9">
        <f>14371.21*2</f>
        <v>28742.42</v>
      </c>
      <c r="E7" s="9" t="s">
        <v>299</v>
      </c>
      <c r="F7" s="9" t="s">
        <v>300</v>
      </c>
    </row>
    <row r="8" spans="1:6" x14ac:dyDescent="0.25">
      <c r="A8">
        <v>5</v>
      </c>
      <c r="B8" s="9" t="s">
        <v>298</v>
      </c>
      <c r="C8" s="9">
        <f>17705.41*2</f>
        <v>35410.82</v>
      </c>
      <c r="D8" s="9">
        <f>17705.41*2</f>
        <v>35410.82</v>
      </c>
      <c r="E8" s="9" t="s">
        <v>299</v>
      </c>
      <c r="F8" s="9" t="s">
        <v>300</v>
      </c>
    </row>
    <row r="9" spans="1:6" x14ac:dyDescent="0.25">
      <c r="A9">
        <v>6</v>
      </c>
      <c r="B9" s="9" t="s">
        <v>298</v>
      </c>
      <c r="C9" s="9">
        <f>14371.21*2</f>
        <v>28742.42</v>
      </c>
      <c r="D9" s="9">
        <f>14371.21*2</f>
        <v>28742.42</v>
      </c>
      <c r="E9" s="9" t="s">
        <v>299</v>
      </c>
      <c r="F9" s="9" t="s">
        <v>300</v>
      </c>
    </row>
    <row r="10" spans="1:6" x14ac:dyDescent="0.25">
      <c r="A10">
        <v>7</v>
      </c>
      <c r="B10" s="9" t="s">
        <v>298</v>
      </c>
      <c r="C10">
        <f>8753.58*2</f>
        <v>17507.16</v>
      </c>
      <c r="D10" s="9">
        <f>8753.58*2</f>
        <v>17507.16</v>
      </c>
      <c r="E10" s="9" t="s">
        <v>299</v>
      </c>
      <c r="F10" s="9" t="s">
        <v>300</v>
      </c>
    </row>
    <row r="11" spans="1:6" x14ac:dyDescent="0.25">
      <c r="A11">
        <v>8</v>
      </c>
      <c r="B11" s="9" t="s">
        <v>298</v>
      </c>
      <c r="C11" s="9">
        <f>15538.63*2+6800*2</f>
        <v>44677.259999999995</v>
      </c>
      <c r="D11" s="9">
        <f>15538.63*2+6800*2</f>
        <v>44677.259999999995</v>
      </c>
      <c r="E11" s="9" t="s">
        <v>299</v>
      </c>
      <c r="F11" s="9" t="s">
        <v>300</v>
      </c>
    </row>
    <row r="12" spans="1:6" x14ac:dyDescent="0.25">
      <c r="A12">
        <v>9</v>
      </c>
      <c r="B12" s="9" t="s">
        <v>298</v>
      </c>
      <c r="C12" s="9">
        <f>15538.63*2+6800*2</f>
        <v>44677.259999999995</v>
      </c>
      <c r="D12" s="9">
        <f>15538.63*2+6800*2</f>
        <v>44677.259999999995</v>
      </c>
      <c r="E12" s="9" t="s">
        <v>299</v>
      </c>
      <c r="F12" s="9" t="s">
        <v>300</v>
      </c>
    </row>
    <row r="13" spans="1:6" x14ac:dyDescent="0.25">
      <c r="A13">
        <v>10</v>
      </c>
      <c r="B13" s="9" t="s">
        <v>298</v>
      </c>
      <c r="C13">
        <f>9008.64*2</f>
        <v>18017.28</v>
      </c>
      <c r="D13" s="9">
        <f>9008.64*2</f>
        <v>18017.28</v>
      </c>
      <c r="E13" s="9" t="s">
        <v>299</v>
      </c>
      <c r="F13" s="9" t="s">
        <v>300</v>
      </c>
    </row>
    <row r="14" spans="1:6" x14ac:dyDescent="0.25">
      <c r="A14">
        <v>11</v>
      </c>
      <c r="B14" s="9" t="s">
        <v>298</v>
      </c>
      <c r="C14">
        <f>8543.59*2</f>
        <v>17087.18</v>
      </c>
      <c r="D14" s="9">
        <f>8543.59*2</f>
        <v>17087.18</v>
      </c>
      <c r="E14" s="9" t="s">
        <v>299</v>
      </c>
      <c r="F14" s="9" t="s">
        <v>300</v>
      </c>
    </row>
    <row r="15" spans="1:6" x14ac:dyDescent="0.25">
      <c r="A15">
        <v>12</v>
      </c>
      <c r="B15" s="9" t="s">
        <v>298</v>
      </c>
      <c r="C15">
        <f>8783.58*2</f>
        <v>17567.16</v>
      </c>
      <c r="D15" s="9">
        <f>8783.58*2</f>
        <v>17567.16</v>
      </c>
      <c r="E15" s="9" t="s">
        <v>299</v>
      </c>
      <c r="F15" s="9" t="s">
        <v>300</v>
      </c>
    </row>
    <row r="16" spans="1:6" x14ac:dyDescent="0.25">
      <c r="A16">
        <v>13</v>
      </c>
      <c r="B16" s="9" t="s">
        <v>298</v>
      </c>
      <c r="C16">
        <f>8958.64*2</f>
        <v>17917.28</v>
      </c>
      <c r="D16" s="9">
        <f>8958.64*2</f>
        <v>17917.28</v>
      </c>
      <c r="E16" s="9" t="s">
        <v>299</v>
      </c>
      <c r="F16" s="9" t="s">
        <v>300</v>
      </c>
    </row>
    <row r="17" spans="1:6" x14ac:dyDescent="0.25">
      <c r="A17">
        <v>14</v>
      </c>
      <c r="B17" s="9" t="s">
        <v>298</v>
      </c>
      <c r="C17" s="9">
        <f>5826.98*2</f>
        <v>11653.96</v>
      </c>
      <c r="D17" s="9">
        <f>5826.98*2</f>
        <v>11653.96</v>
      </c>
      <c r="E17" s="9" t="s">
        <v>299</v>
      </c>
      <c r="F17" s="9" t="s">
        <v>301</v>
      </c>
    </row>
    <row r="18" spans="1:6" x14ac:dyDescent="0.25">
      <c r="A18">
        <v>15</v>
      </c>
      <c r="B18" s="9" t="s">
        <v>298</v>
      </c>
      <c r="C18" s="9">
        <f>9334.95*2</f>
        <v>18669.900000000001</v>
      </c>
      <c r="D18" s="9">
        <f>9334.95*2</f>
        <v>18669.900000000001</v>
      </c>
      <c r="E18" s="9" t="s">
        <v>299</v>
      </c>
      <c r="F18" s="9" t="s">
        <v>300</v>
      </c>
    </row>
    <row r="19" spans="1:6" x14ac:dyDescent="0.25">
      <c r="A19">
        <v>16</v>
      </c>
      <c r="B19" s="9" t="s">
        <v>298</v>
      </c>
      <c r="C19">
        <f>15538.63*2</f>
        <v>31077.26</v>
      </c>
      <c r="D19" s="9">
        <f>15538.63*2</f>
        <v>31077.26</v>
      </c>
      <c r="E19" s="9" t="s">
        <v>299</v>
      </c>
      <c r="F19" s="9" t="s">
        <v>300</v>
      </c>
    </row>
    <row r="20" spans="1:6" x14ac:dyDescent="0.25">
      <c r="A20">
        <v>17</v>
      </c>
      <c r="B20" s="9" t="s">
        <v>298</v>
      </c>
      <c r="C20" s="9">
        <f>15538.63*2+6800*2</f>
        <v>44677.259999999995</v>
      </c>
      <c r="D20" s="9">
        <f>15538.63*2+6800*2</f>
        <v>44677.259999999995</v>
      </c>
      <c r="E20" s="9" t="s">
        <v>299</v>
      </c>
      <c r="F20" s="9" t="s">
        <v>300</v>
      </c>
    </row>
    <row r="21" spans="1:6" x14ac:dyDescent="0.25">
      <c r="A21">
        <v>18</v>
      </c>
      <c r="B21" s="9" t="s">
        <v>298</v>
      </c>
      <c r="C21">
        <f>17705.41*2</f>
        <v>35410.82</v>
      </c>
      <c r="D21" s="9">
        <f>17705.41*2</f>
        <v>35410.82</v>
      </c>
      <c r="E21" s="9" t="s">
        <v>299</v>
      </c>
      <c r="F21" s="9" t="s">
        <v>300</v>
      </c>
    </row>
    <row r="22" spans="1:6" x14ac:dyDescent="0.25">
      <c r="A22">
        <v>19</v>
      </c>
      <c r="B22" s="9" t="s">
        <v>298</v>
      </c>
      <c r="C22">
        <f>11009.76*2</f>
        <v>22019.52</v>
      </c>
      <c r="D22" s="9">
        <f>11009.76*2</f>
        <v>22019.52</v>
      </c>
      <c r="E22" s="9" t="s">
        <v>299</v>
      </c>
      <c r="F22" s="9" t="s">
        <v>300</v>
      </c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4" workbookViewId="0">
      <selection activeCell="E13" sqref="E13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292</v>
      </c>
      <c r="C4">
        <v>1506.16</v>
      </c>
      <c r="E4" t="s">
        <v>289</v>
      </c>
      <c r="F4" t="s">
        <v>302</v>
      </c>
    </row>
    <row r="5" spans="1:6" x14ac:dyDescent="0.25">
      <c r="A5">
        <v>2</v>
      </c>
      <c r="B5" t="s">
        <v>292</v>
      </c>
      <c r="C5">
        <v>1181.99</v>
      </c>
      <c r="E5" t="s">
        <v>289</v>
      </c>
      <c r="F5" s="9" t="s">
        <v>302</v>
      </c>
    </row>
    <row r="6" spans="1:6" x14ac:dyDescent="0.25">
      <c r="A6">
        <v>3</v>
      </c>
      <c r="B6" t="s">
        <v>292</v>
      </c>
      <c r="C6">
        <v>0</v>
      </c>
      <c r="E6" t="s">
        <v>289</v>
      </c>
      <c r="F6" s="9" t="s">
        <v>302</v>
      </c>
    </row>
    <row r="7" spans="1:6" x14ac:dyDescent="0.25">
      <c r="A7">
        <v>4</v>
      </c>
      <c r="B7" t="s">
        <v>292</v>
      </c>
      <c r="C7">
        <v>1403.98</v>
      </c>
      <c r="E7" t="s">
        <v>289</v>
      </c>
      <c r="F7" s="9" t="s">
        <v>302</v>
      </c>
    </row>
    <row r="8" spans="1:6" x14ac:dyDescent="0.25">
      <c r="A8">
        <v>5</v>
      </c>
      <c r="B8" t="s">
        <v>292</v>
      </c>
      <c r="C8">
        <v>1322.76</v>
      </c>
      <c r="E8" t="s">
        <v>289</v>
      </c>
      <c r="F8" s="9" t="s">
        <v>302</v>
      </c>
    </row>
    <row r="9" spans="1:6" x14ac:dyDescent="0.25">
      <c r="A9">
        <v>6</v>
      </c>
      <c r="B9" t="s">
        <v>292</v>
      </c>
      <c r="C9">
        <v>1079.98</v>
      </c>
      <c r="E9" t="s">
        <v>289</v>
      </c>
      <c r="F9" s="9" t="s">
        <v>302</v>
      </c>
    </row>
    <row r="10" spans="1:6" x14ac:dyDescent="0.25">
      <c r="A10">
        <v>7</v>
      </c>
      <c r="B10" t="s">
        <v>292</v>
      </c>
      <c r="C10">
        <v>1099.46</v>
      </c>
      <c r="E10" t="s">
        <v>289</v>
      </c>
      <c r="F10" s="9" t="s">
        <v>302</v>
      </c>
    </row>
    <row r="11" spans="1:6" x14ac:dyDescent="0.25">
      <c r="A11">
        <v>8</v>
      </c>
      <c r="B11" t="s">
        <v>292</v>
      </c>
      <c r="C11">
        <v>1164.99</v>
      </c>
      <c r="E11" t="s">
        <v>289</v>
      </c>
      <c r="F11" s="9" t="s">
        <v>302</v>
      </c>
    </row>
    <row r="12" spans="1:6" x14ac:dyDescent="0.25">
      <c r="A12">
        <v>9</v>
      </c>
      <c r="B12" t="s">
        <v>292</v>
      </c>
      <c r="C12">
        <v>1514.49</v>
      </c>
      <c r="E12" t="s">
        <v>289</v>
      </c>
      <c r="F12" s="9" t="s">
        <v>302</v>
      </c>
    </row>
    <row r="13" spans="1:6" x14ac:dyDescent="0.25">
      <c r="A13">
        <v>10</v>
      </c>
      <c r="B13" t="s">
        <v>292</v>
      </c>
      <c r="C13">
        <v>1128.05</v>
      </c>
      <c r="E13" t="s">
        <v>289</v>
      </c>
      <c r="F13" s="9" t="s">
        <v>302</v>
      </c>
    </row>
    <row r="14" spans="1:6" x14ac:dyDescent="0.25">
      <c r="A14">
        <v>11</v>
      </c>
      <c r="B14" t="s">
        <v>292</v>
      </c>
      <c r="C14">
        <v>1068.92</v>
      </c>
      <c r="E14" t="s">
        <v>289</v>
      </c>
      <c r="F14" s="9" t="s">
        <v>302</v>
      </c>
    </row>
    <row r="15" spans="1:6" x14ac:dyDescent="0.25">
      <c r="A15">
        <v>12</v>
      </c>
      <c r="B15" t="s">
        <v>292</v>
      </c>
      <c r="C15">
        <v>1091.01</v>
      </c>
      <c r="E15" t="s">
        <v>289</v>
      </c>
      <c r="F15" s="9" t="s">
        <v>302</v>
      </c>
    </row>
    <row r="16" spans="1:6" x14ac:dyDescent="0.25">
      <c r="A16">
        <v>13</v>
      </c>
      <c r="B16" t="s">
        <v>292</v>
      </c>
      <c r="C16">
        <v>1121.51</v>
      </c>
      <c r="E16" t="s">
        <v>289</v>
      </c>
      <c r="F16" s="9" t="s">
        <v>302</v>
      </c>
    </row>
    <row r="17" spans="1:6" x14ac:dyDescent="0.25">
      <c r="A17">
        <v>14</v>
      </c>
      <c r="B17" t="s">
        <v>292</v>
      </c>
      <c r="C17">
        <v>1514.49</v>
      </c>
      <c r="E17" t="s">
        <v>289</v>
      </c>
      <c r="F17" s="9" t="s">
        <v>302</v>
      </c>
    </row>
    <row r="18" spans="1:6" x14ac:dyDescent="0.25">
      <c r="A18">
        <v>15</v>
      </c>
      <c r="B18" t="s">
        <v>292</v>
      </c>
      <c r="C18">
        <v>927.24</v>
      </c>
      <c r="E18" t="s">
        <v>289</v>
      </c>
      <c r="F18" s="9" t="s">
        <v>302</v>
      </c>
    </row>
    <row r="19" spans="1:6" x14ac:dyDescent="0.25">
      <c r="A19">
        <v>16</v>
      </c>
      <c r="B19" t="s">
        <v>292</v>
      </c>
      <c r="C19">
        <v>1542.47</v>
      </c>
      <c r="E19" t="s">
        <v>289</v>
      </c>
      <c r="F19" s="9" t="s">
        <v>302</v>
      </c>
    </row>
    <row r="20" spans="1:6" x14ac:dyDescent="0.25">
      <c r="A20">
        <v>17</v>
      </c>
      <c r="B20" t="s">
        <v>292</v>
      </c>
      <c r="C20">
        <v>1514.49</v>
      </c>
      <c r="E20" t="s">
        <v>289</v>
      </c>
      <c r="F20" s="9" t="s">
        <v>302</v>
      </c>
    </row>
    <row r="21" spans="1:6" x14ac:dyDescent="0.25">
      <c r="A21">
        <v>18</v>
      </c>
      <c r="B21" t="s">
        <v>292</v>
      </c>
      <c r="C21">
        <v>1719.59</v>
      </c>
      <c r="E21" t="s">
        <v>289</v>
      </c>
      <c r="F21" s="9" t="s">
        <v>302</v>
      </c>
    </row>
    <row r="22" spans="1:6" x14ac:dyDescent="0.25">
      <c r="A22">
        <v>19</v>
      </c>
      <c r="B22" t="s">
        <v>292</v>
      </c>
      <c r="C22">
        <v>1085.78</v>
      </c>
      <c r="E22" t="s">
        <v>289</v>
      </c>
      <c r="F22" s="9" t="s">
        <v>302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2019-08-28T17:04:30Z</dcterms:created>
  <dcterms:modified xsi:type="dcterms:W3CDTF">2021-03-30T06:14:23Z</dcterms:modified>
</cp:coreProperties>
</file>