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/>
  </bookViews>
  <sheets>
    <sheet name="Reporte de Formatos" sheetId="1" r:id="rId1"/>
    <sheet name="Tabla_415474" sheetId="2" r:id="rId2"/>
  </sheets>
  <calcPr calcId="145621"/>
</workbook>
</file>

<file path=xl/calcChain.xml><?xml version="1.0" encoding="utf-8"?>
<calcChain xmlns="http://schemas.openxmlformats.org/spreadsheetml/2006/main">
  <c r="I8" i="2" l="1"/>
  <c r="E8" i="2"/>
  <c r="I7" i="2"/>
  <c r="D7" i="2"/>
  <c r="E7" i="2"/>
  <c r="G7" i="2"/>
  <c r="H7" i="2"/>
  <c r="F7" i="2"/>
  <c r="I6" i="2"/>
  <c r="H6" i="2"/>
  <c r="G6" i="2"/>
  <c r="I5" i="2"/>
  <c r="H5" i="2"/>
  <c r="G5" i="2"/>
  <c r="F5" i="2"/>
  <c r="E5" i="2"/>
  <c r="I4" i="2"/>
  <c r="H4" i="2"/>
  <c r="G4" i="2"/>
  <c r="F4" i="2"/>
  <c r="E4" i="2"/>
  <c r="F8" i="2" l="1"/>
  <c r="F6" i="2" l="1"/>
  <c r="D6" i="2"/>
  <c r="D5" i="2"/>
  <c r="D4" i="2"/>
</calcChain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<sst xmlns="http://schemas.openxmlformats.org/spreadsheetml/2006/main" count="80" uniqueCount="59">
  <si>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</si>
  <si>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</si>
  <si>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</si>
  <si>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</si>
  <si>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</si>
  <si>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</si>
  <si>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</si>
  <si>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</si>
  <si>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</si>
  <si>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</si>
  <si>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</si>
  <si>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</si>
  <si>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</si>
  <si>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</si>
  <si>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</si>
  <si>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</si>
  <si>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</si>
  <si>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</si>
  <si>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</si>
  <si>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</si>
  <si>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</si>
  <si>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</si>
  <si>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</si>
  <si>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</si>
  <si>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</si>
  <si>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</si>
  <si>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</si>
  <si>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</si>
  <si>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</si>
  <si>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</si>
  <si>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</si>
  <si>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</si>
  <si>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</si>
  <si>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</si>
  <si>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</si>
  <si>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</si>
  <si>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</si>
  <si>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</si>
  <si>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</si>
  <si>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</si>
  <si>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</si>
  <si>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</si>
  <si>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</si>
  <si>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</si>
  <si>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</si>
  <si>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</si>
  <si>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</si>
  <si>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</si>
  <si>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</si>
  <si>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</si>
  <si>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</si>
  <si>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Sin observaciones</t>
  </si>
  <si>
    <t>Transferencia para Servicios Personales</t>
  </si>
  <si>
    <t>Transferencia para Servicios Personales (Docente)</t>
  </si>
  <si>
    <t>Transferencia para Materiales y Suministros</t>
  </si>
  <si>
    <t>Transferencias para Servicios Generales</t>
  </si>
  <si>
    <t>Transferencias para Subsidios y Ayudas</t>
  </si>
  <si>
    <t xml:space="preserve">http://www.transparencia.cobach.edu.mx/uploads/formatos/LGT_ART_85_FR_XXI_B/2021/3/LGT_ART_85_FR_XXI_B.pdf </t>
  </si>
  <si>
    <t xml:space="preserve">Departamento de Control Presupuestal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</si>
</sst>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43" fontId="0" fillId="0" borderId="0" xfId="1" applyFont="1"/>
    <xf numFmtId="43" fontId="0" fillId="0" borderId="0" xfId="0" applyNumberFormat="1"/>
    <xf numFmtId="0" fontId="4" fillId="0" borderId="0" xfId="2"/>
    <xf numFmtId="0" fontId="0" fillId="0" borderId="0" xfId="0"/>
    <xf numFmtId="164" fontId="0" fillId="0" borderId="0" xfId="1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nsparencia.cobach.edu.mx/uploads/formatos/LGT_ART_85_FR_XXI_B/2021/3/LGT_ART_85_FR_XXI_B.pdf" TargetMode="External"/><Relationship Id="rId2" Type="http://schemas.openxmlformats.org/officeDocument/2006/relationships/hyperlink" Target="http://www.transparencia.cobach.edu.mx/uploads/formatos/LGT_ART_85_FR_XXI_B/2021/3/LGT_ART_85_FR_XXI_B.pdf" TargetMode="External"/><Relationship Id="rId1" Type="http://schemas.openxmlformats.org/officeDocument/2006/relationships/hyperlink" Target="http://www.transparencia.cobach.edu.mx/uploads/formatos/LGT_ART_85_FR_XXI_B/2021/3/LGT_ART_85_FR_XXI_B.pdf" TargetMode="External"/><Relationship Id="rId5" Type="http://schemas.openxmlformats.org/officeDocument/2006/relationships/hyperlink" Target="http://www.transparencia.cobach.edu.mx/uploads/formatos/LGT_ART_85_FR_XXI_B/2021/3/LGT_ART_85_FR_XXI_B.pdf" TargetMode="External"/><Relationship Id="rId4" Type="http://schemas.openxmlformats.org/officeDocument/2006/relationships/hyperlink" Target="http://www.transparencia.cobach.edu.mx/uploads/formatos/LGT_ART_85_FR_XXI_B/2021/3/LGT_ART_85_FR_XXI_B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D2" workbookViewId="0">
      <selection activeCell="F22" sqref="F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7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44378</v>
      </c>
      <c r="C8" s="3">
        <v>44469</v>
      </c>
      <c r="D8">
        <v>1</v>
      </c>
      <c r="E8" s="7" t="s">
        <v>57</v>
      </c>
      <c r="F8" t="s">
        <v>58</v>
      </c>
      <c r="G8" s="3">
        <v>44476</v>
      </c>
      <c r="H8" s="3">
        <v>44476</v>
      </c>
      <c r="I8" t="s">
        <v>51</v>
      </c>
    </row>
    <row r="9" spans="1:9" x14ac:dyDescent="0.25">
      <c r="A9">
        <v>2021</v>
      </c>
      <c r="B9" s="3">
        <v>44378</v>
      </c>
      <c r="C9" s="3">
        <v>44469</v>
      </c>
      <c r="D9">
        <v>2</v>
      </c>
      <c r="E9" s="7" t="s">
        <v>57</v>
      </c>
      <c r="F9" t="s">
        <v>58</v>
      </c>
      <c r="G9" s="3">
        <v>44476</v>
      </c>
      <c r="H9" s="3">
        <v>44476</v>
      </c>
      <c r="I9" t="s">
        <v>51</v>
      </c>
    </row>
    <row r="10" spans="1:9" x14ac:dyDescent="0.25">
      <c r="A10">
        <v>2021</v>
      </c>
      <c r="B10" s="3">
        <v>44378</v>
      </c>
      <c r="C10" s="3">
        <v>44469</v>
      </c>
      <c r="D10">
        <v>3</v>
      </c>
      <c r="E10" s="7" t="s">
        <v>57</v>
      </c>
      <c r="F10" t="s">
        <v>58</v>
      </c>
      <c r="G10" s="3">
        <v>44476</v>
      </c>
      <c r="H10" s="3">
        <v>44476</v>
      </c>
      <c r="I10" t="s">
        <v>51</v>
      </c>
    </row>
    <row r="11" spans="1:9" x14ac:dyDescent="0.25">
      <c r="A11">
        <v>2021</v>
      </c>
      <c r="B11" s="3">
        <v>44378</v>
      </c>
      <c r="C11" s="3">
        <v>44469</v>
      </c>
      <c r="D11">
        <v>4</v>
      </c>
      <c r="E11" s="7" t="s">
        <v>57</v>
      </c>
      <c r="F11" t="s">
        <v>58</v>
      </c>
      <c r="G11" s="3">
        <v>44476</v>
      </c>
      <c r="H11" s="3">
        <v>44476</v>
      </c>
      <c r="I11" t="s">
        <v>51</v>
      </c>
    </row>
    <row r="12" spans="1:9" x14ac:dyDescent="0.25">
      <c r="A12">
        <v>2021</v>
      </c>
      <c r="B12" s="3">
        <v>44378</v>
      </c>
      <c r="C12" s="3">
        <v>44469</v>
      </c>
      <c r="D12">
        <v>5</v>
      </c>
      <c r="E12" s="7" t="s">
        <v>57</v>
      </c>
      <c r="F12" s="8" t="s">
        <v>58</v>
      </c>
      <c r="G12" s="3">
        <v>44476</v>
      </c>
      <c r="H12" s="3">
        <v>44476</v>
      </c>
      <c r="I12" s="8" t="s">
        <v>51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I4" sqref="I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5.85546875" bestFit="1" customWidth="1"/>
    <col min="4" max="4" width="24.5703125" bestFit="1" customWidth="1"/>
    <col min="5" max="5" width="29.140625" bestFit="1" customWidth="1"/>
    <col min="6" max="9" width="16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41501</v>
      </c>
      <c r="C4" t="s">
        <v>52</v>
      </c>
      <c r="D4" s="5">
        <f>589762548.5+589762548.5</f>
        <v>1179525097</v>
      </c>
      <c r="E4" s="9">
        <f>54275604.91-100832710.77+119297413.54-3593106.34</f>
        <v>69147201.340000004</v>
      </c>
      <c r="F4" s="6">
        <f>54275604.91+488929837.73+119297413.54+586169442.16</f>
        <v>1248672298.3399999</v>
      </c>
      <c r="G4" s="5">
        <f>54275604.91+488558108.59+27796213.18+359308404.44</f>
        <v>929938331.11999989</v>
      </c>
      <c r="H4" s="5">
        <f>54275604.91+484276525.23+24728272.66+344178701.31</f>
        <v>907459104.1099999</v>
      </c>
      <c r="I4" s="5">
        <f>0+371729.14+91501200.36+226861037.72</f>
        <v>318733967.22000003</v>
      </c>
    </row>
    <row r="5" spans="1:9" x14ac:dyDescent="0.25">
      <c r="A5">
        <v>2</v>
      </c>
      <c r="B5">
        <v>41509</v>
      </c>
      <c r="C5" t="s">
        <v>53</v>
      </c>
      <c r="D5" s="5">
        <f>831479305.5+831479305.5</f>
        <v>1662958611</v>
      </c>
      <c r="E5" s="9">
        <f>-142159437.78+168191979.71-5065756.66</f>
        <v>20966785.270000007</v>
      </c>
      <c r="F5" s="6">
        <f>+D5+E5</f>
        <v>1683925396.27</v>
      </c>
      <c r="G5" s="5">
        <f>688486050.04+27237628.44+461851895.5</f>
        <v>1177575573.98</v>
      </c>
      <c r="H5" s="5">
        <f>681798457.41+23266414.8+442993547.66</f>
        <v>1148058419.8699999</v>
      </c>
      <c r="I5" s="5">
        <f>833817.68+140954351.27+364561653.34</f>
        <v>506349822.28999996</v>
      </c>
    </row>
    <row r="6" spans="1:9" x14ac:dyDescent="0.25">
      <c r="A6">
        <v>3</v>
      </c>
      <c r="B6">
        <v>41502</v>
      </c>
      <c r="C6" t="s">
        <v>54</v>
      </c>
      <c r="D6" s="5">
        <f>22966111+22966111</f>
        <v>45932222</v>
      </c>
      <c r="E6" s="9">
        <v>0</v>
      </c>
      <c r="F6" s="6">
        <f t="shared" ref="F6" si="0">+D6+E6</f>
        <v>45932222</v>
      </c>
      <c r="G6" s="5">
        <f>1324406.21+19612186.29</f>
        <v>20936592.5</v>
      </c>
      <c r="H6" s="5">
        <f>1324406.21+12862411.29</f>
        <v>14186817.5</v>
      </c>
      <c r="I6" s="5">
        <f>21641704.79+3353924.71</f>
        <v>24995629.5</v>
      </c>
    </row>
    <row r="7" spans="1:9" x14ac:dyDescent="0.25">
      <c r="A7">
        <v>4</v>
      </c>
      <c r="B7">
        <v>41503</v>
      </c>
      <c r="C7" s="4" t="s">
        <v>55</v>
      </c>
      <c r="D7" s="5">
        <f>19702554.26+33910908.74+53613463</f>
        <v>107226926</v>
      </c>
      <c r="E7" s="5">
        <f>12000000+8000000+9212159.04+27564103.18+8802440.84+9508641.9+233613785.55-1219723.73</f>
        <v>307481406.77999997</v>
      </c>
      <c r="F7" s="6">
        <f>+D7+E7</f>
        <v>414708332.77999997</v>
      </c>
      <c r="G7" s="5">
        <f>11047625.16+5977647.04+9212159.04+15490580.18+8802440.84+9508641.9+233613785.55+2714730.38+3282937.8+24308176.47</f>
        <v>323958724.36000001</v>
      </c>
      <c r="H7" s="5">
        <f>11047625.16+5977647.04+9212159.04+15490580.18+8802440.84+9508641.9+233613785.55+2714730.38+3273817.18+24243957.78</f>
        <v>323885385.05000007</v>
      </c>
      <c r="I7" s="5">
        <f>952374.84+2022352.96+12073523+16987823.88+29408247.21+29305286.53</f>
        <v>90749608.420000002</v>
      </c>
    </row>
    <row r="8" spans="1:9" x14ac:dyDescent="0.25">
      <c r="A8">
        <v>5</v>
      </c>
      <c r="B8">
        <v>41504</v>
      </c>
      <c r="C8" t="s">
        <v>56</v>
      </c>
      <c r="D8" s="9">
        <v>0</v>
      </c>
      <c r="E8" s="5">
        <f>719500+1219723.73</f>
        <v>1939223.73</v>
      </c>
      <c r="F8" s="6">
        <f>+D8+E8</f>
        <v>1939223.73</v>
      </c>
      <c r="G8" s="9">
        <v>112000</v>
      </c>
      <c r="H8" s="9">
        <v>112000</v>
      </c>
      <c r="I8" s="9">
        <f>719500+1107723.73</f>
        <v>1827223.73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Sergio Luis Aguilar Roman</cp:lastModifiedBy>
  <dcterms:created xsi:type="dcterms:W3CDTF">2021-04-16T14:59:49Z</dcterms:created>
  <dcterms:modified xsi:type="dcterms:W3CDTF">2021-10-07T19:56:18Z</dcterms:modified>
</cp:coreProperties>
</file>