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AlgorithmName="SHA-512" workbookHashValue="3mRq0x4FgSltynWO6Dnm+nkyHj3UR7X1/VyXqtzuBDt8GhZ47HFlUxVDIfR9/aoySeXQ2wX9satv3CEm2xXJww==" workbookSaltValue="WcBQGLShtRUV+wyJqZXtFQ==" workbookSpinCount="100000" lockStructure="1"/>
  <bookViews>
    <workbookView windowWidth="19635" windowHeight="7620" tabRatio="790" firstSheet="5" activeTab="5"/>
  </bookViews>
  <sheets>
    <sheet name="S.O" sheetId="2" state="hidden" r:id="rId1"/>
    <sheet name="Periodo" sheetId="3" state="hidden" r:id="rId2"/>
    <sheet name="Hoja4" sheetId="4" state="hidden" r:id="rId3"/>
    <sheet name="Hoja5" sheetId="5" state="hidden" r:id="rId4"/>
    <sheet name="Hoja2" sheetId="14" state="hidden" r:id="rId5"/>
    <sheet name="Informe trimestral 2023" sheetId="13" r:id="rId6"/>
  </sheets>
  <definedNames>
    <definedName name="_xlnm.Print_Area" localSheetId="5">'Informe trimestral 2023'!$A$1:$L$60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<sst xmlns="http://schemas.openxmlformats.org/spreadsheetml/2006/main" count="849" uniqueCount="717">
  <si>
    <t>Denominación o razón social (nombre) del sujeto obligado</t>
  </si>
  <si>
    <t>Responsable de la Unidad de Transparencia</t>
  </si>
  <si>
    <t>Gubernatura</t>
  </si>
  <si>
    <t>Lic. Víctor Hugo Alegría Cordero</t>
  </si>
  <si>
    <t>Secretaría de Agricultura, Ganadería y Pesca (SAGyP)</t>
  </si>
  <si>
    <t>C. Argelia Guadalupe Alegria Ocaña</t>
  </si>
  <si>
    <t>Secretaría de Bienestar</t>
  </si>
  <si>
    <t>Lic. Dora Elena Fierros Martínez</t>
  </si>
  <si>
    <t>Secretaría de Economía y del Trabajo</t>
  </si>
  <si>
    <t>Lic. Luis Fernando Rodríguez Espinosa</t>
  </si>
  <si>
    <t>Secretaría de Educación</t>
  </si>
  <si>
    <t>Lic. Juan Antonio Morales Nájera</t>
  </si>
  <si>
    <t>Secretaría de Hacienda</t>
  </si>
  <si>
    <t>Lic. Paola Gabriela Rivera García</t>
  </si>
  <si>
    <t>Secretaría de Igualdad de Género (SEIGEN)</t>
  </si>
  <si>
    <t>Lic. Nahin Moisés Orantes Malpica</t>
  </si>
  <si>
    <t>Secretaría de la Honestidad y Función Pública (SHyFP)</t>
  </si>
  <si>
    <t>Lic. Magda Gabriela Pérez Galindo</t>
  </si>
  <si>
    <t>Secretaría de Medio Ambiente e Historia Natural (SEMAHN)</t>
  </si>
  <si>
    <t>Lic. Julio César Nataren Falconi</t>
  </si>
  <si>
    <t>Secretaría de Movilidad y Transporte</t>
  </si>
  <si>
    <t>C. Aylín Fernanda Liévano Bustamante</t>
  </si>
  <si>
    <t>Secretaría de Obras Públicas (SOP)</t>
  </si>
  <si>
    <t>Lic. Nordhal Octavio Moreno López</t>
  </si>
  <si>
    <t>Secretaría de Protección Civil</t>
  </si>
  <si>
    <t>Lic. Arbey Caralampio Morales</t>
  </si>
  <si>
    <t>Secretaría de Salud</t>
  </si>
  <si>
    <t>Lic. Sergio Bustamante López</t>
  </si>
  <si>
    <t>Secretaría de Seguridad y Protección Ciudadana (SSPC)</t>
  </si>
  <si>
    <t>Lic. Verónica Campos Escobar</t>
  </si>
  <si>
    <t>Secretaría de Turismo (SECTUR)</t>
  </si>
  <si>
    <t>Lic. Carlos Francisco Liévano Pérez</t>
  </si>
  <si>
    <t>Secretaría General de Gobierno (SGG)</t>
  </si>
  <si>
    <t>Lic. Virginia Aguiar Gámez</t>
  </si>
  <si>
    <t>Secretaría para el Desarrollo Sustentable de los Pueblos Indígenas (SEDESPI)</t>
  </si>
  <si>
    <t>Lic. Benito Ruiz Díaz</t>
  </si>
  <si>
    <t>Centro de Conciliación laboral de Estado de Chiapas</t>
  </si>
  <si>
    <t>Lic. Rudibeth De Aquino García</t>
  </si>
  <si>
    <t>Centro Estatal de Control de Confianza Certificado del Estado de Chiapas</t>
  </si>
  <si>
    <t>Mtro. Josué de Jesús Sánchez Flores</t>
  </si>
  <si>
    <t>Centro Estatal de Prevención Social de la Violencia y Participación Ciudadana</t>
  </si>
  <si>
    <t>C. Perla Romina Piñón Sánchez</t>
  </si>
  <si>
    <t>Centro Estatal de Trasplantes del Estado de Chiapas (CEETRAECH)</t>
  </si>
  <si>
    <t>Lic. Mima Edaly Davila Morales</t>
  </si>
  <si>
    <t>Comisión Estatal De Búsqueda De Personas</t>
  </si>
  <si>
    <t>Lic. Mónica Teresita Broca Pérez</t>
  </si>
  <si>
    <t>Comisión Estatal de Mejora Regulatoria (COESMER)</t>
  </si>
  <si>
    <t>Lic. Rigoberto Nuricumbo Velasco</t>
  </si>
  <si>
    <t>Coordinación Estatal para el Mejoramiento del Zoológico "Miguel Álvarez del Toro" (ZOOMAT)</t>
  </si>
  <si>
    <t>Lic. Victoria Coutiño Morales</t>
  </si>
  <si>
    <t>Instituto de Estudios de Posgrado (IEP)</t>
  </si>
  <si>
    <t>C. Elva Velasco Velasco</t>
  </si>
  <si>
    <t>Instituto de Formación Policial (IFP)</t>
  </si>
  <si>
    <t>Lic. Eriban Vázquez Consospó</t>
  </si>
  <si>
    <t>Instituto de la Juventud del estado de Chiapas</t>
  </si>
  <si>
    <t>Lic. Yuliana del Carmen Cruz López</t>
  </si>
  <si>
    <t>Instituto del Patrimonio del Estado</t>
  </si>
  <si>
    <t>Lic. Carlos Lázaro Caballero</t>
  </si>
  <si>
    <t xml:space="preserve">Instituto de Protección Social y Beneficencia Pública del Estado de Chiapas
</t>
  </si>
  <si>
    <t>Lic. Ivette Carolina Rueda López</t>
  </si>
  <si>
    <t>Instituto Estatal de Evaluación e Innovación Educativa (INEVAL)</t>
  </si>
  <si>
    <t>Lic. María Alejandra Hernández Maza</t>
  </si>
  <si>
    <t>Junta Local de Conciliación y Arbitraje del Estado de Chiapas</t>
  </si>
  <si>
    <t>Lic. Fanny Guadalupe Chiu Cruz</t>
  </si>
  <si>
    <t>Oficialía Mayor del Estado de Chiapas</t>
  </si>
  <si>
    <t>Lic. José Domingo Ocaña Clemente</t>
  </si>
  <si>
    <t>Colegio de Bachilleres de Chiapas (COBACH)</t>
  </si>
  <si>
    <t>Mtra. Anayanci Zenteno Castillo</t>
  </si>
  <si>
    <t>Colegio de Educación Profesional Técnica del Estado de Chiapas (CONALEP Chiapas)</t>
  </si>
  <si>
    <t>Lic. Roberto Bautista Ruiz.</t>
  </si>
  <si>
    <t>Colegio de Estudios Científicos y Tecnológicos del Estado de Chiapas (CECyTE)</t>
  </si>
  <si>
    <t>Ing. Alexander Padilla Hernández</t>
  </si>
  <si>
    <t>Comisión de Caminos e Infraestructura Hidráulica (CCIH)</t>
  </si>
  <si>
    <t>Lic. Guadalupe Belen Sánchez Selvas</t>
  </si>
  <si>
    <t>Comisión Ejecutiva Estatal De Atención De Victimas Para El Estado De Chiapas.</t>
  </si>
  <si>
    <t>C.P. Luis Fernando Meza Avendaño</t>
  </si>
  <si>
    <t>Instituto Casa de las Artesanías de Chiapas</t>
  </si>
  <si>
    <t>Lic. María del Pilar Pérez Chavarria</t>
  </si>
  <si>
    <t>Instituto Chiapaneco de Educación para Jóvenes y Adultos (ICHEJA)</t>
  </si>
  <si>
    <t>Lic. Mario Alberto Saldaña Rodas</t>
  </si>
  <si>
    <t>Instituto de Capacitación y Vinculación Tecnológica del Estado de Chiapas (ICATECH)</t>
  </si>
  <si>
    <t>C. Jairo Perceo Aguilar Jiménez.</t>
  </si>
  <si>
    <t>Instituto de la Infraestructura Física Educativa del Estado de Chiapas (INIFECH)</t>
  </si>
  <si>
    <t>Lic. Brenda Nery López Gómez</t>
  </si>
  <si>
    <t>Instituto de Salud (ISECH)</t>
  </si>
  <si>
    <t>Lic. Sergio Bustamente López</t>
  </si>
  <si>
    <t>Instituto Estatal del Agua (INESA)</t>
  </si>
  <si>
    <t>Lic. Rey David Díaz Hernández</t>
  </si>
  <si>
    <t>Instituto para la Gestión Integral de Riesgos de Desastres del Estado de Chiapas</t>
  </si>
  <si>
    <t>Lic. Caralampio Arbey Morales Trujillo</t>
  </si>
  <si>
    <t>Instituto Tecnológico Superior de Cintalapa (Tec de Cintalapa)</t>
  </si>
  <si>
    <t>Mtro. Marcos Paúl González Vázquez</t>
  </si>
  <si>
    <t>Oficina de Convenciones y Visitantes del Estado de Chiapas (OCV)</t>
  </si>
  <si>
    <t>Lic. Miguel Ángel Salvador Luciano</t>
  </si>
  <si>
    <t>Procuraduría Ambiental del Estado de Chiapas</t>
  </si>
  <si>
    <t>Mtra. Maria Alejandra Domiguez Gonzalez</t>
  </si>
  <si>
    <t>Promotora de Vivienda Chiapas (PROVICH)</t>
  </si>
  <si>
    <t>C. Adolfo Garcia Román</t>
  </si>
  <si>
    <t>Sistema Chiapaneco de Radio, Televisión y Cinematografía (SCHRTyC)</t>
  </si>
  <si>
    <t>Lic. Joel Arahony Barrientos Martínez</t>
  </si>
  <si>
    <t>Sistema para el Desarrollo Integral de la Familia del Estado de Chiapas (DIF Chiapas)</t>
  </si>
  <si>
    <t>Lic. Héctor Francisco Díaz Trujillo</t>
  </si>
  <si>
    <t>Talleres Gráficos de Chiapas</t>
  </si>
  <si>
    <t>Lic. María Eugenia Saldaña Montejo</t>
  </si>
  <si>
    <t>Universidad Intercultural de Chiapas (UNICH)</t>
  </si>
  <si>
    <t>Lic. Mayra Esther López Hernández</t>
  </si>
  <si>
    <t>Universidad Politécnica de Chiapas (UP Chiapas)</t>
  </si>
  <si>
    <t>Lic. Carlos Eugenio Serrano Herrera</t>
  </si>
  <si>
    <t>Universidad Politécnica de Tapachula (UP Tapachula)</t>
  </si>
  <si>
    <t>Lic. Hojana Nishizawa Robledo</t>
  </si>
  <si>
    <t>Universidad Tecnológica de la Selva (UT Selva)</t>
  </si>
  <si>
    <t>Lic. María Gabriela Gómez Ventura</t>
  </si>
  <si>
    <t>Instituto de Bomberos del Estado de Chiapas.</t>
  </si>
  <si>
    <t>Lic. Karen Adriana Zenteno Vázquez</t>
  </si>
  <si>
    <t>Archivo General del Estado</t>
  </si>
  <si>
    <t>Mtra. Consuelo Victoria Espinosa Coello</t>
  </si>
  <si>
    <t>Centro Regional de Formación Docente e Investigación Educativa (CRESUR)</t>
  </si>
  <si>
    <t>Lic. Gloria Arminda Rodríguez Abadía</t>
  </si>
  <si>
    <t>Comisión Estatal de Conciliación y Arbitraje Médico del Estado de Chiapas (CECAM)</t>
  </si>
  <si>
    <t>Lic. Noé Robles Perianza</t>
  </si>
  <si>
    <t>Consejo Estatal para las Culturas y las Artes de Chiapas (CONECULTA)</t>
  </si>
  <si>
    <t>C. María del Rocío Juana Portilla Arcos</t>
  </si>
  <si>
    <t>Instituto de Ciencia, Tecnología e Innovación del Estado de Chiapas</t>
  </si>
  <si>
    <t>Lic. Héctor Gildardo Aguilar Villalba</t>
  </si>
  <si>
    <t>Instituto de Seguridad Social de los Trabajadores del Estado de Chiapas (ISSTECH)</t>
  </si>
  <si>
    <t>C.P. Luis Alberto Fernández González</t>
  </si>
  <si>
    <t>Instituto del Café de Chiapas (INCAFECH)</t>
  </si>
  <si>
    <t>Lic. Josselín López García</t>
  </si>
  <si>
    <t>Secretaria Ejecutiva del Sistema Anticorrupción del estado de Chiapas</t>
  </si>
  <si>
    <t>Lic. Carlos Gabriel Tellez Girón Gómez</t>
  </si>
  <si>
    <t>Secretariado Ejecutivo del Sistema Estatal de Seguridad Pública (SESESP)</t>
  </si>
  <si>
    <t>Lic.Mariela Cristel Cal y Mayor Martínez</t>
  </si>
  <si>
    <t>Consejería Jurídica del Gobernador</t>
  </si>
  <si>
    <t>Cristian Jairo Laflor Reynoso</t>
  </si>
  <si>
    <t>Instituto de Comunicación Social y Relaciones Públicas del Estado de Chiapas (ICOSO)</t>
  </si>
  <si>
    <t>Lic. Rudy Alberto Orozco Ruiz</t>
  </si>
  <si>
    <t>Instituto del Deporte del Estado de Chiapas</t>
  </si>
  <si>
    <t>Lic. Juan Pablo Garcìa Mares</t>
  </si>
  <si>
    <t>Sociedad Operadora del Aeropuerto Internacional "Ángel Albino Corzo", S.A. de C.V.</t>
  </si>
  <si>
    <t>Lic. Andrea Citalli Trejo Ochoa</t>
  </si>
  <si>
    <t>Sociedad Operadora de la Torre Chapas, S.A. de C.V.</t>
  </si>
  <si>
    <t>Lic. Gabriel Isaac Reyes Mandujano</t>
  </si>
  <si>
    <t>Auditoría Superior del Estado de Chiapas (ASE)</t>
  </si>
  <si>
    <t>Mtro. Felipe Vera Planter</t>
  </si>
  <si>
    <t>Congreso del Estado de Chiapas</t>
  </si>
  <si>
    <t>Lic. Julio Cesar Rizo Castellanos</t>
  </si>
  <si>
    <t>Tribunal Administrativo del Poder Judicial del Estado de Chiapas</t>
  </si>
  <si>
    <t>Lic. Alejandro Gonzàlez Ruiz</t>
  </si>
  <si>
    <t>Tribunal Superior de Justicia - Consejo de la Judicatura (TSJ)</t>
  </si>
  <si>
    <t>Lic. Blanca Esthela Coutiño Sánchez</t>
  </si>
  <si>
    <t>Comisión Estatal de los Derechos Humanos (CEDH)</t>
  </si>
  <si>
    <t>Lic. Juan Mauel Zardain Borbolla</t>
  </si>
  <si>
    <t>Fiscalía General del Estado (FGE)</t>
  </si>
  <si>
    <t>Lic. Maria Susana Palacios García</t>
  </si>
  <si>
    <t>Instituto de Transparencia, Acceso a la Información y Protección de Datos Personales. (ITAIPCH)</t>
  </si>
  <si>
    <t>Dra. Delia Estrada Sánches</t>
  </si>
  <si>
    <t>Instituto de Elecciones y Participación Ciudadana (IEPC)</t>
  </si>
  <si>
    <t>Mtra. Adriana Patricia Espinosa Vázquez</t>
  </si>
  <si>
    <t>Tribunal Electoral del Estado de Chiapas (TEECH)</t>
  </si>
  <si>
    <t>Lic. María Isabel Gómez Cruz</t>
  </si>
  <si>
    <t>Universidad Autónoma de Chiapas (UNACH)</t>
  </si>
  <si>
    <t>Lic. Alfredo Moreno Ocaña</t>
  </si>
  <si>
    <t>Universidad de Ciencias y Artes de Chiapas (UNICACH)</t>
  </si>
  <si>
    <t>Lic. Marco Antonio Moreno Rocha</t>
  </si>
  <si>
    <t>Ayuntamiento del municipio de Acacoyagua</t>
  </si>
  <si>
    <t>Ing. Sonia Berelin Tomas Pérez</t>
  </si>
  <si>
    <t>Ayuntamiento del municipio de Acala</t>
  </si>
  <si>
    <t>Ing. Fernando Enrique Castillo Coronado</t>
  </si>
  <si>
    <t>Ayuntamiento del municipio de Acapetahua</t>
  </si>
  <si>
    <t>Ervin Pérez Albores</t>
  </si>
  <si>
    <t>Ayuntamiento del municipio de Aldama</t>
  </si>
  <si>
    <t>Ing. Hugo Alberto López López</t>
  </si>
  <si>
    <t>Ayuntamiento del municipio de Altamirano</t>
  </si>
  <si>
    <t>C. Ever Alberto Alfonzo Ramírez</t>
  </si>
  <si>
    <t>Ayuntamiento del municipio de Amatán</t>
  </si>
  <si>
    <t>Jerónimo Alejandro Olán Martínez</t>
  </si>
  <si>
    <t>Ayuntamiento del municipio de Amatenango de la Frontera</t>
  </si>
  <si>
    <t>Jorge Antonio Cruz Bartolon</t>
  </si>
  <si>
    <t>Ayuntamiento del municipio de Amatenango del Valle</t>
  </si>
  <si>
    <t>C.P. Dulce María Nafate Sánchez</t>
  </si>
  <si>
    <t>Ayuntamiento del municipio de Ángel Albino Corzo</t>
  </si>
  <si>
    <t>L.I. Juan Carlos Ramírez Solís</t>
  </si>
  <si>
    <t>Ayuntamiento del municipio de Arriaga</t>
  </si>
  <si>
    <t>Ing. Miguel Suárez Ruiz</t>
  </si>
  <si>
    <t>Ayuntamiento de Arriaga - SAPAM</t>
  </si>
  <si>
    <t>David Esteban Ballinas Rivera</t>
  </si>
  <si>
    <t>Ayuntamiento del municipio de Bejucal de Ocampo</t>
  </si>
  <si>
    <t>C.P. Lissethe de Jesús Juárez Díaz</t>
  </si>
  <si>
    <t>Ayuntamiento del municipio de Belisario Domínguez</t>
  </si>
  <si>
    <t>No alta</t>
  </si>
  <si>
    <t>Ayuntamiento del municipio de Bella Vista</t>
  </si>
  <si>
    <t>Daniel Escalante Pérez</t>
  </si>
  <si>
    <t>Ayuntamiento del municipio de Benemérito de las Américas</t>
  </si>
  <si>
    <t>C. Moisés Ramírez Rodríguez</t>
  </si>
  <si>
    <t>Ayuntamiento del municipio de Berriozábal</t>
  </si>
  <si>
    <t>Jesús Alexander Alvarez Mazariegos</t>
  </si>
  <si>
    <t>Ayuntamiento del municipio de Berriozábal - SAPAM</t>
  </si>
  <si>
    <t>Jhonatan Mishell Alvarez Yañez</t>
  </si>
  <si>
    <t>Ayuntamiento del municipio de Bochil</t>
  </si>
  <si>
    <t>C.P. Gilberto Pascacio López</t>
  </si>
  <si>
    <t>Ayuntamiento del municipio de Cacahoatán</t>
  </si>
  <si>
    <t>Lic. Nayeli Concepcion Velazquez Chun</t>
  </si>
  <si>
    <t>Ayuntamiento del municipio de Capitán Luis Ángel Vidal</t>
  </si>
  <si>
    <t>Lic. Aurora Ruiz Cordero</t>
  </si>
  <si>
    <t>Ayuntamiento del municipio de Catazajá</t>
  </si>
  <si>
    <t>Tec. Williems Hernández Trejo</t>
  </si>
  <si>
    <t>Ayuntamiento del municipio de Chalchihuitán</t>
  </si>
  <si>
    <t>C.P. Maria de los Angeles Bermudez Carpio</t>
  </si>
  <si>
    <t>Ayuntamiento del municipio de Chamula</t>
  </si>
  <si>
    <t>C. Martín Farrera Ramírez</t>
  </si>
  <si>
    <t>Ayuntamiento del municipio de Chanal</t>
  </si>
  <si>
    <t>Lic. Jesús Gómez Gómez</t>
  </si>
  <si>
    <t>Ayuntamiento del municipio de Chapultenango</t>
  </si>
  <si>
    <t>C.P. Elsy Álvarez Sánchez</t>
  </si>
  <si>
    <t>Ayuntamiento del municipio de Chenalhó</t>
  </si>
  <si>
    <t>Ing. José Augusto Gómez Jiménez</t>
  </si>
  <si>
    <t>Ayuntamiento del municipio de Chiapa de Corzo</t>
  </si>
  <si>
    <t>Lic. José Bernardo Moreno Ayar</t>
  </si>
  <si>
    <t>Ayuntamiento de Chiapa de Corzo - SAPAM</t>
  </si>
  <si>
    <t>Geovanny Alberto Hernández Melchor</t>
  </si>
  <si>
    <t>Ayuntamiento del municipio de Chiapilla</t>
  </si>
  <si>
    <t>LAE Nayber Flores Madrid</t>
  </si>
  <si>
    <t>Ayuntamiento del municipio de Chicoasén</t>
  </si>
  <si>
    <t>C. Reyna Duarte Álvarez</t>
  </si>
  <si>
    <t>Ayuntamiento del municipio de Chicomuselo</t>
  </si>
  <si>
    <t>Ing. Edgar Aquino Gallegos</t>
  </si>
  <si>
    <t>Ayuntamiento del municipio de Chilón</t>
  </si>
  <si>
    <t>Eduardo Guillén Gutiérrez</t>
  </si>
  <si>
    <t>Ayuntamiento del municipio de Cintalapa</t>
  </si>
  <si>
    <t>Lic. Mauricio Vázquez Durán</t>
  </si>
  <si>
    <t>Ayuntamiento de Cintalapa - Sistema DIF municipal</t>
  </si>
  <si>
    <t>Sofía Berenice García Zárate</t>
  </si>
  <si>
    <t>Ayuntamiento de Cintalapa - SAPAM</t>
  </si>
  <si>
    <t>Lic. Laura Cristal Cabrera Vázquez</t>
  </si>
  <si>
    <t>Ayuntamiento del municipio de Coapilla</t>
  </si>
  <si>
    <t>Robins Lenirad Cruz Rodríguez</t>
  </si>
  <si>
    <t>Ayuntamiento del municipio de Comitán de Domínguez</t>
  </si>
  <si>
    <t>Lic. Andrea Guadalupe Castillo Penagos</t>
  </si>
  <si>
    <t>Ayuntamiento de Comitán de Domínguez - Sistema DIF municipal</t>
  </si>
  <si>
    <t>Lic. Alondra Yaneth Gómez Coello</t>
  </si>
  <si>
    <t>Ayuntamiento de Comitán de Domínguez - COAPAM</t>
  </si>
  <si>
    <t>Lic. Adriana Navarro Bermúdez</t>
  </si>
  <si>
    <t>Ayuntamiento de Comitán de Domínguez - IMPLAN</t>
  </si>
  <si>
    <t>Arley Suarez Guillen</t>
  </si>
  <si>
    <t>Ayuntamiento del municipio de Copainalá</t>
  </si>
  <si>
    <t>Bernardo Gallardo Saraoz</t>
  </si>
  <si>
    <t>Ayuntamiento del municipio de El Bosque</t>
  </si>
  <si>
    <t>Lorenzo Leandro Santiz Grajales</t>
  </si>
  <si>
    <t>Ayuntamiento del municipio de El Parral</t>
  </si>
  <si>
    <t>Lic. Nayeli Capito López</t>
  </si>
  <si>
    <t>Ayuntamiento del municipio de El Porvenir</t>
  </si>
  <si>
    <t>Mtra. Kimberly Marisol Santizo Escalante</t>
  </si>
  <si>
    <t>Ayuntamiento del municipio de Emiliano Zapata</t>
  </si>
  <si>
    <t>C. Christian Geovanni Cartas Ibañez</t>
  </si>
  <si>
    <t>Ayuntamiento del municipio de Escuintla</t>
  </si>
  <si>
    <t>Manuel Coutiño Ramirez</t>
  </si>
  <si>
    <t>Ayuntamiento del municipio de Francisco León</t>
  </si>
  <si>
    <t>Jose Carlos Rodamin Cruz Jimenez</t>
  </si>
  <si>
    <t>Ayuntamiento del municipio de Frontera Comalapa</t>
  </si>
  <si>
    <t>Ing. Oscar Arodi Bernardo Mazariegos</t>
  </si>
  <si>
    <t>Ayuntamiento del municipio de Frontera Hidalgo</t>
  </si>
  <si>
    <t>Hector Miguel Morga Vazquez</t>
  </si>
  <si>
    <t>Ayuntamiento del Municipio de Honduras de la Sierra</t>
  </si>
  <si>
    <t>Ayuntamiento del municipio de Huehuetán</t>
  </si>
  <si>
    <t>Ing. Israel Reyes Martinez</t>
  </si>
  <si>
    <t>Ayuntamiento del municipio de Huitiupán</t>
  </si>
  <si>
    <t>Ing. Roel Moreno Náfate</t>
  </si>
  <si>
    <t>Ayuntamiento del municipio de Huixtán</t>
  </si>
  <si>
    <t>C. Daniela Lara Corzo</t>
  </si>
  <si>
    <t>Ayuntamiento del municipio de Huixtla</t>
  </si>
  <si>
    <t>Lic. Sayuri Concepción Gutiérrez Hilerio</t>
  </si>
  <si>
    <t>Ayuntamiento de Huixtla - SAPAM</t>
  </si>
  <si>
    <t>Lic. Luis Fernando López Vázquez</t>
  </si>
  <si>
    <t>Ayuntamiento del municipio de Ixhuatán</t>
  </si>
  <si>
    <t>Antonino Gonzalez Juarez</t>
  </si>
  <si>
    <t>Ayuntamiento del municipio de Ixtacomitán</t>
  </si>
  <si>
    <t>Lic. Jesus Manuel Sanchez Mondragon</t>
  </si>
  <si>
    <t>Ayuntamiento del municipio de Ixtapa</t>
  </si>
  <si>
    <t>C.P. Luis Emilio Acero Vázaquez</t>
  </si>
  <si>
    <t>Ayuntamiento del municipio de Ixtapangajoya</t>
  </si>
  <si>
    <t>Lic. Regina Méndez Gurría</t>
  </si>
  <si>
    <t>Ayuntamiento del municipio de Jiquipilas</t>
  </si>
  <si>
    <t>Ricardo Antonio Moguel Toledo</t>
  </si>
  <si>
    <t>Ayuntamiento del municipio de Jitotol</t>
  </si>
  <si>
    <t>Ignacio Lopez Molina</t>
  </si>
  <si>
    <t>Ayuntamiento del municipio de Juárez</t>
  </si>
  <si>
    <t>Ayuntamiento del municipio de La Concordia</t>
  </si>
  <si>
    <t>C.P. José Luis Sánchez Jiménez</t>
  </si>
  <si>
    <t>Ayuntamiento del municipio de La Grandeza</t>
  </si>
  <si>
    <t>Lic. Abiu José Vázquez Díaz</t>
  </si>
  <si>
    <t>Ayuntamiento del municipio de La Independencia</t>
  </si>
  <si>
    <t>C. Cesar Luvin López Cano</t>
  </si>
  <si>
    <t>Ayuntamiento del municipio de La Libertad</t>
  </si>
  <si>
    <t>Ing. Guadalupe Domínguez Sánchez</t>
  </si>
  <si>
    <t>Ayuntamiento del municipio de La Trinitaria</t>
  </si>
  <si>
    <t>Ing. Jesús Antonio Aguilar López</t>
  </si>
  <si>
    <t>Ayuntamiento del municipio de Larráinzar</t>
  </si>
  <si>
    <t>c.p. Rosa Maria Perez Diaz</t>
  </si>
  <si>
    <t>Ayuntamiento del municipio de Las Margaritas</t>
  </si>
  <si>
    <t>Lizanea Floreny López Morales</t>
  </si>
  <si>
    <t>Ayuntamiento de Las Margaritas - SAPAM</t>
  </si>
  <si>
    <t>Ana Karen Rojas López</t>
  </si>
  <si>
    <t>Ayuntamiento del municipio de Las Rosas</t>
  </si>
  <si>
    <t>Lic. Lucero Mirella Padilla Ballinas</t>
  </si>
  <si>
    <t>Ayuntamiento del municipio de Mapastepec</t>
  </si>
  <si>
    <t>Lic. César Emiliano Montero Moguel</t>
  </si>
  <si>
    <t>Ayuntamiento del municipio de Maravilla Tenejapa</t>
  </si>
  <si>
    <t>Q.F.B. José Luis Córdova Pascacio</t>
  </si>
  <si>
    <t>Ayuntamiento del municipio de Marqués de Comillas</t>
  </si>
  <si>
    <t>Jose Enrique Moreno Calvo</t>
  </si>
  <si>
    <t>Ayuntamiento del municipio de Mazapa de Madero</t>
  </si>
  <si>
    <t>Ing. Miguel Jonathan Santiago Jacob</t>
  </si>
  <si>
    <t>Ayuntamiento del municipio de Mazatán</t>
  </si>
  <si>
    <t>Ing. Francisco Spond González</t>
  </si>
  <si>
    <t>Ayuntamiento del municipio de Mezcalapa</t>
  </si>
  <si>
    <t>Ing. Sara Martínez Valle</t>
  </si>
  <si>
    <t>Ayuntamiento del municipio de Metapa</t>
  </si>
  <si>
    <t>Marilu Reyes Carreon</t>
  </si>
  <si>
    <t>Ayuntamiento del municipio de Mitontic</t>
  </si>
  <si>
    <t>Ayuntamiento del municipio de Montecristo de Guerrero</t>
  </si>
  <si>
    <t>Andrea Mercedes Herrera Lievano</t>
  </si>
  <si>
    <t>Ayuntamiento del municipio de Motozintla</t>
  </si>
  <si>
    <t>Ing. Juan Pedro Cabrera Marto</t>
  </si>
  <si>
    <t>Ayuntamiento del municipio de Nicolás Ruíz</t>
  </si>
  <si>
    <t>Norbey Juárez Ramírez</t>
  </si>
  <si>
    <t>Ayuntamiento del municipio de Ocosingo</t>
  </si>
  <si>
    <t>Flor Catalina Cancino Najera</t>
  </si>
  <si>
    <t>Ayuntamiento de Ocosingo - Sistema DIF municipal</t>
  </si>
  <si>
    <t>Luis Enrique Coronel Guillen</t>
  </si>
  <si>
    <t>Ayuntamiento de Ocosingo - SAPAM</t>
  </si>
  <si>
    <t>José Julián Jiménez Gómez</t>
  </si>
  <si>
    <t>Ayuntamiento del municipio de Ocotepec</t>
  </si>
  <si>
    <t>ING. Uriel Hernández cruz</t>
  </si>
  <si>
    <t>Ayuntamiento del municipio de Ocozocoautla de Espinosa</t>
  </si>
  <si>
    <t>Lic. José María Chambé</t>
  </si>
  <si>
    <t>Ayuntamiento del municipio de Ostuacán</t>
  </si>
  <si>
    <t>Lic. Néstor Arturo Mazariegos Zacarias</t>
  </si>
  <si>
    <t>Ayuntamiento del municipio de Osumacinta</t>
  </si>
  <si>
    <t>Eduardo Tomas Gomez Morales</t>
  </si>
  <si>
    <t>Consejo Municipal de Oxchuc</t>
  </si>
  <si>
    <t>Omar Entzin Sánchez</t>
  </si>
  <si>
    <t>Ayuntamiento del municipio de Palenque</t>
  </si>
  <si>
    <t>Ing. María Magdalena Cortés de la Cruz</t>
  </si>
  <si>
    <t>Ayuntamiento de Palenque - Sistema DIF municipal</t>
  </si>
  <si>
    <t>Lic. Gema Rubí Bermúdez Martínez</t>
  </si>
  <si>
    <t>Ayuntamiento de Palenque - SAPAM</t>
  </si>
  <si>
    <t>C. Roller Mabiel Guzmán Hernández</t>
  </si>
  <si>
    <t>Ayuntamiento del municipio de Pantelhó</t>
  </si>
  <si>
    <t>Freddy Alfaro Alfaro</t>
  </si>
  <si>
    <t>Ayuntamiento del municipio de Pantepec</t>
  </si>
  <si>
    <t>Lic. José Pineda Hernández Hernández</t>
  </si>
  <si>
    <t>Ayuntamiento del municipio de Pichucalco</t>
  </si>
  <si>
    <t>Lic. Isela Arias Angel</t>
  </si>
  <si>
    <t>Ayuntamiento de Pichucalco - SAPAM</t>
  </si>
  <si>
    <t>Ayuntamiento del municipio de Pijijiapan</t>
  </si>
  <si>
    <t>Daniel López López</t>
  </si>
  <si>
    <t>Ayuntamiento del municipio de Pueblo Nuevo Solistahuacán</t>
  </si>
  <si>
    <t>C. Blanca Yareli Muñoz Guzmán</t>
  </si>
  <si>
    <t>Ayuntamiento del municipio de Rayón</t>
  </si>
  <si>
    <t>ING. Katia Guadalupe López Díaz</t>
  </si>
  <si>
    <t>Ayuntamiento del municipio de Reforma</t>
  </si>
  <si>
    <t>Lic. Rubén Obed Molina Pérez</t>
  </si>
  <si>
    <t>Ayuntamiento del municipio de Rincón Chamula San Pedro</t>
  </si>
  <si>
    <t>C. José trinidad López López</t>
  </si>
  <si>
    <t>Ayuntamiento del municipio de Sabanilla</t>
  </si>
  <si>
    <t>Ing. Jorge Estrada Méndez</t>
  </si>
  <si>
    <t>Ayuntamiento del municipio de Salto de Agua</t>
  </si>
  <si>
    <t>Lic. Oscar Manuel Morales Camacho</t>
  </si>
  <si>
    <t>Ayuntamiento del municipio de San Andrés Duraznal</t>
  </si>
  <si>
    <t>Ing. Neri Sánchez Hernández</t>
  </si>
  <si>
    <t>Ayuntamiento del municipio de San Cristóbal de las Casas</t>
  </si>
  <si>
    <t>Lic. Laura Guadalupe Gomez Corzo</t>
  </si>
  <si>
    <t>Ayuntamiento de San Cristóbal de las Casas - Sistema DIF municipal</t>
  </si>
  <si>
    <t>C. Mercedes Jareny López Rodríguez</t>
  </si>
  <si>
    <t>Ayuntamiento de San Cristóbal de las Casas - SAPAM</t>
  </si>
  <si>
    <t>Lic. Gerson Laurent Fiocconi Ricci</t>
  </si>
  <si>
    <t>Ayuntamiento del municipio de San Fernando</t>
  </si>
  <si>
    <t>C. Edie De Jesus Popomeya Hernandez</t>
  </si>
  <si>
    <t>Ayuntamiento del municipio de San Juan Cancuc</t>
  </si>
  <si>
    <t>Gina Mercedes Lopez Diaz</t>
  </si>
  <si>
    <t>Ayuntamiento del municipio de San Lucas</t>
  </si>
  <si>
    <t>Ing. Guadalupe Molina Martínez</t>
  </si>
  <si>
    <t>Ayuntamiento del municipio de Santiago El Pinar</t>
  </si>
  <si>
    <t>Ayuntamiento del municipio de Siltepec</t>
  </si>
  <si>
    <t>C. Hugo Alberto Anzueto Borralles</t>
  </si>
  <si>
    <t>Ayuntamiento del municipio de Simojovel</t>
  </si>
  <si>
    <t>C. Francisco Antonio Valdés Martínez</t>
  </si>
  <si>
    <t>Ayuntamiento del municipio de Sitalá</t>
  </si>
  <si>
    <t>C.P. Carlos Manuel Hernandez Aguilar</t>
  </si>
  <si>
    <t>Ayuntamiento del municipio de Socoltenango</t>
  </si>
  <si>
    <t>Lic. Yesenia Candelaria Díaz Gordillo</t>
  </si>
  <si>
    <t>Ayuntamiento del municipio de Solosuchiapa</t>
  </si>
  <si>
    <t>C. Bertha Cristales Arias</t>
  </si>
  <si>
    <t>Ayuntamiento del municipio de Soyaló</t>
  </si>
  <si>
    <t>Erick Daniel Ruiz Flores</t>
  </si>
  <si>
    <t>Ayuntamiento del municipio de Suchiapa</t>
  </si>
  <si>
    <t>C. Juan Carlos Champo Nucamendi</t>
  </si>
  <si>
    <t>Ayuntamiento del municipio de Suchiate</t>
  </si>
  <si>
    <t>Bertha Suselle Meléndez Pérez</t>
  </si>
  <si>
    <t>Ayuntamiento de Suchiate - Sistema DIF municipal</t>
  </si>
  <si>
    <t>C. Luis Alonso Alcantar Gálvez</t>
  </si>
  <si>
    <t>Ayuntamiento de Suchiate - SAPAM</t>
  </si>
  <si>
    <t>Ingrid Concepcion Antonio Meza</t>
  </si>
  <si>
    <t>Ayuntamiento del municipio de Sunuapa</t>
  </si>
  <si>
    <t>Lic Daniel Hernandez Gonzalez</t>
  </si>
  <si>
    <t>Ayuntamiento del municipio de Tapachula</t>
  </si>
  <si>
    <t>Lic. Heriberto Cosme López Molina</t>
  </si>
  <si>
    <t>Ayuntamiento de Tapachula - Sistema DIF municipal</t>
  </si>
  <si>
    <t>Karla Patricia Espinosa Majata</t>
  </si>
  <si>
    <t>Ayuntamiento de Tapachula - COAPATAP</t>
  </si>
  <si>
    <t>Lic. Karla Veronica Castañeda Trujillo</t>
  </si>
  <si>
    <t>Ayuntamiento del municipio de Tapalapa</t>
  </si>
  <si>
    <t>C.P. Jesús Alexis Hermande Urquin</t>
  </si>
  <si>
    <t>Ayuntamiento del municipio de Tapilula</t>
  </si>
  <si>
    <t>C.P. Neyvi Margarita Pérez Villafuerte</t>
  </si>
  <si>
    <t>Ayuntamiento del municipio de Tecpatán</t>
  </si>
  <si>
    <t>C. Benigna Méndez Hernández</t>
  </si>
  <si>
    <t>Ayuntamiento del municipio de Tenejapa</t>
  </si>
  <si>
    <t>Ing. Bernardo Hugo Gutiérrez Moreno</t>
  </si>
  <si>
    <t>Ayuntamiento del municipio de Teopisca</t>
  </si>
  <si>
    <t>Lic. Erika Janeth Garcia Hernandez</t>
  </si>
  <si>
    <t>Ayuntamiento del municipio de Tila</t>
  </si>
  <si>
    <t>C. Jesús Mauricio Cervantes Montejo</t>
  </si>
  <si>
    <t>Ayuntamiento de Tila - Sistema DIF municipal</t>
  </si>
  <si>
    <t>Ing. Araceli Petrona Alvarez Cruz</t>
  </si>
  <si>
    <t>Ayuntamiento del municipio de Tonalá</t>
  </si>
  <si>
    <t>Jonathan Sanchez Villalobos</t>
  </si>
  <si>
    <t>Ayuntamiento de Tonalá - SAPAM</t>
  </si>
  <si>
    <t>Prof. Antonio de Jesus López Hernández</t>
  </si>
  <si>
    <t>Ayuntamiento del municipio de Totolapa</t>
  </si>
  <si>
    <t>C. Alejandra Guadalupe Jiménez Hernández</t>
  </si>
  <si>
    <t>Ayuntamiento del municipio de Tumbalá</t>
  </si>
  <si>
    <t>Salomón Mayo Díaz</t>
  </si>
  <si>
    <t>Ayuntamiento del municipio de Tuxtla Chico</t>
  </si>
  <si>
    <t>Lic. Guadalupe Concepcion Gonzalez Martinez</t>
  </si>
  <si>
    <t>Ayuntamiento del municipio de Tuxtla Gutiérrez</t>
  </si>
  <si>
    <t>L.I.A. Jose Daniel Perez Hernandez</t>
  </si>
  <si>
    <t>Ayuntamiento de Tuxtla Gutiérrez - Sistema DIF municipal</t>
  </si>
  <si>
    <t>Guillermo Castañón Cobo</t>
  </si>
  <si>
    <t>Ayuntamiento de Tuxtla Gutiérrez - SMAPA</t>
  </si>
  <si>
    <t>Lic. Ameth García Morales</t>
  </si>
  <si>
    <t>Ayuntamiento del municipio de Tuxtla Gutiérrez - ICIPLAM</t>
  </si>
  <si>
    <t>C.p. Mirna del Carmen Salinas de la Cruz</t>
  </si>
  <si>
    <t>Ayuntamiento del municipio de Tuzantán</t>
  </si>
  <si>
    <t>Damaris Gissel Pérez Ortiz</t>
  </si>
  <si>
    <t>Ayuntamiento del municipio de Tzimol</t>
  </si>
  <si>
    <t>Lic. Hugo Guillén Manilla</t>
  </si>
  <si>
    <t>Ayuntamiento del municipio de Unión Juárez</t>
  </si>
  <si>
    <t>Alexis de Jesus Macario Roblero</t>
  </si>
  <si>
    <t>Ayuntamiento del municipio de Venustiano Carranza</t>
  </si>
  <si>
    <t>C. Eliú Bladimir Espinosa Moreno</t>
  </si>
  <si>
    <t>Ayuntamiento del municipio de Villa Comaltitlán</t>
  </si>
  <si>
    <t>Antonio de Jesus Morga Mendez</t>
  </si>
  <si>
    <t>Ayuntamiento de Villa Comaltitlán - SAPAM</t>
  </si>
  <si>
    <t>Lic. Diego Josué Hernández Chávez</t>
  </si>
  <si>
    <t>Ayuntamiento del municipio de Villa Corzo</t>
  </si>
  <si>
    <t>Lic Karol Sarmiento Valdenegro</t>
  </si>
  <si>
    <t>Ayuntamiento del municipio de Villaflores</t>
  </si>
  <si>
    <t>Lic. Salvador Corzo Camacho</t>
  </si>
  <si>
    <t>Ayuntamiento de Villaflores - SAPAM</t>
  </si>
  <si>
    <t>Lic. Mario Antonio Corzo Camacho</t>
  </si>
  <si>
    <t>Ayuntamiento del municipio de Yajalón</t>
  </si>
  <si>
    <t>C. Josué Enrique Rodríguez Bonifaz</t>
  </si>
  <si>
    <t>Ayuntamiento del municipio de Zinacantán</t>
  </si>
  <si>
    <t>Gildardo Rigoberto Carrión Zenteno</t>
  </si>
  <si>
    <t>Fideicomiso de Apoyo a las Necesidades de los Cafeticultores del Estado de Chiapas (FANCAFÉ) / Instituto del Café de Chiapas</t>
  </si>
  <si>
    <t>Lic. Horacio Enmanuel Cervantes Pastrana</t>
  </si>
  <si>
    <t>Fideicomiso de Prestaciones de Seguridad Social para los Trabajadores del Sector Policial Operativo al Servicio del Poder Ejecutivo del Estado de Chiapas / Secretaría de Seguridad y Protección Ciudadana</t>
  </si>
  <si>
    <t>Fideicomiso Fondo de Protección para Vehículos Propiedad del Poder Ejecutivo Estatal (FOPROVEP) / Oficialía Mayor del Estado de Chiapas</t>
  </si>
  <si>
    <t>Lic. Zadoc Góngora Ribón</t>
  </si>
  <si>
    <t>Fideicomiso Fondo Estatal de Fomento Industrial (FEFICH) / Secretaría de Economía y del Trabajo</t>
  </si>
  <si>
    <t>Lic. Mario Orozco Mendoza</t>
  </si>
  <si>
    <t>Fideicomiso Irrevocable de Inversión y Administración para el Programa Especial de Financiamiento a la Vivienda para el Magisterio del Estado de Chiapas (FOVIMCHIS) / Secretaría de Educación</t>
  </si>
  <si>
    <t>C.P. Marco Antonio Sarmiento López</t>
  </si>
  <si>
    <t>Fideicomiso para el Establecimiento de Parques Agroindustriales en el Estado de Chiapas (FIDEPAR) / Secretaría de Economía y del Trabajo</t>
  </si>
  <si>
    <t>Fideicomiso para la Promoción, Difusión y Comercialización de los Atractivos Turísticos del Estado de Chiapas (FIDETUR) / Secretaría de Turismo</t>
  </si>
  <si>
    <t>Fideicomiso Público de Administración e Inversión Fondo Estatal Ambiental (FESA) / Secretaría de Medio Ambiente e Historia Natural</t>
  </si>
  <si>
    <t>Lic. Raul Puerto Ruiz</t>
  </si>
  <si>
    <t>Fideicomiso Público de Inversión, Administración y Fuente de Pago Fondo para la Gestión Integral de Riesgos de Desastres (FOGIRD) / Instituto para la Gestión Integral de Riesgos de Desastres del Estado de Chiapas</t>
  </si>
  <si>
    <t>Dr. Raúl Antonio López Nájera</t>
  </si>
  <si>
    <t>Fideicomiso Público para la Modernización del Transporte Público del Estado de Chiapas (FIMOTRA) / Secretaría de Movilidad y Transporte</t>
  </si>
  <si>
    <t>Fideicomiso Tecnologías Educativas y de la Información para Maestros de Educación Básica del Estado de Chiapas/ Secretaría de Educación</t>
  </si>
  <si>
    <t>Lic. Alberto Alvarado Álvarez</t>
  </si>
  <si>
    <t>+</t>
  </si>
  <si>
    <t>Fideicomiso "Una Mano… Una Esperanza" / Sistema para el Desarrollo Integral de la Familia del Estado de Chiapas</t>
  </si>
  <si>
    <t>Fondo de Financiamiento para las Empresas de Solidaridad del Sector Artesanal de Chiapas (FOFESSA) / Secretaría de Economía y del Trabajo</t>
  </si>
  <si>
    <t>Fondo de Fomento Agropecuario del Estado de Chiapas (FOFAE) / Secretaría de Agricultura, Ganadería y Pesca</t>
  </si>
  <si>
    <t>Lic. Moises Jordán Zambrano Morales</t>
  </si>
  <si>
    <t>Fondo de Fomento Económico Chiapas Solidario (FOFOE) / Secretaría de Economía y del Trabajo</t>
  </si>
  <si>
    <t>lic Fernando Rodriguez Espinosa</t>
  </si>
  <si>
    <t>Fondo de Inversión y Administración para el Desarrollo de Programas del Sector Educativo del Programa Nacional de Becas de Manutención PRONABES (FIDEPROSE-PRONABES) Secretaría de Educación</t>
  </si>
  <si>
    <t>Lic. Mónica Maya Sánchez</t>
  </si>
  <si>
    <t>Fondo de Seguridad Pública del Estado de Chiapas (FOSEG) / Secretariado Ejecutivo del Sistema Estatal de Seguridad Pública</t>
  </si>
  <si>
    <t>Lic. Mariela Cristel Cal y Mayor Martínez</t>
  </si>
  <si>
    <t>Fondo Estatal de Desarrollo Comercial, Agropecuario y Agroindustrial (FEDCAA) / Secretaría de Agricultura, Ganadería y Pesca</t>
  </si>
  <si>
    <t>Fondo de Apoyo para la Economia de las Mujeres (FAEM)</t>
  </si>
  <si>
    <t>Fideicomiso Irrevocable de Administración e Inversión Fondo Contra la Delincuencia Organizada (FOCODO) / Fiscalía General del Estado</t>
  </si>
  <si>
    <t>Lic. Maria Teresa Nanpulá Molina</t>
  </si>
  <si>
    <t>Fideicomiso Programa para el Desarrollo Profesional Docente (PRODEP) / Universidad Autónoma de Chiapas</t>
  </si>
  <si>
    <t>Fideicomiso Programa de Fortalecimiento a la Excelencia Educativa (PROFEXCE) / Universidad Autónoma de Chiapas</t>
  </si>
  <si>
    <t>Fideicomiso Programa para el desarrollo profesional docente (PRODEP) / Universidad de Ciencias y Artes de Chiapas</t>
  </si>
  <si>
    <t>Lic. Eli Lenin Ruíz Domínguez</t>
  </si>
  <si>
    <t>Fideicomiso Porgrama de Fortalecimiento a la Excelencia Educativa (PROFEXCE)/ Universidad de Ciencias y Artes de Chiapas</t>
  </si>
  <si>
    <t>Partido Acción Nacional (PAN)</t>
  </si>
  <si>
    <t>Lic. María Hercilia Ruíz López</t>
  </si>
  <si>
    <t>Partido Chiapas Unido</t>
  </si>
  <si>
    <t>Lic. César Roberto Pozo Escobar</t>
  </si>
  <si>
    <t>Partido De la Revolución Democrática (PRD)</t>
  </si>
  <si>
    <t>Partido Del Trabajo (PT)</t>
  </si>
  <si>
    <t>C. Juan Carlos Cruz Mancilla</t>
  </si>
  <si>
    <t>Partido Encuentro Solidario Chiapas</t>
  </si>
  <si>
    <t>C. Elixer López Cruz</t>
  </si>
  <si>
    <t>Morena</t>
  </si>
  <si>
    <t>Gerardo Alahin Bermudez Penagos</t>
  </si>
  <si>
    <t>Partido Podemos Mover a Chiapas</t>
  </si>
  <si>
    <t>C. Paul André Solís Zúñiga</t>
  </si>
  <si>
    <t>Partido Revolucionario Institucional (PRI)</t>
  </si>
  <si>
    <t>Lic. Francisco Moreno Vives</t>
  </si>
  <si>
    <t>Partido Redes Sociales Progresistas Chiapas</t>
  </si>
  <si>
    <t>Lic. Carlos Francisco González Pananá</t>
  </si>
  <si>
    <t>Partido Verde Ecologista de México (PVEM)</t>
  </si>
  <si>
    <t>Ing. Ricardo Hernán Vázquez Zenteno</t>
  </si>
  <si>
    <t>Sindicato de Trabajadores al Servicio del Gobierno del Estado de Chiapas</t>
  </si>
  <si>
    <t>Ing. William Geovany Velázquez Gutiérrez</t>
  </si>
  <si>
    <t>Sindicato Único de Trabajadores al Servicio del Instituto de Seguridad Social de los Trabajadores del Estado de Chiapas (SUTSISSTECH)</t>
  </si>
  <si>
    <t>Dr. Delmar Humberto Román Llaven</t>
  </si>
  <si>
    <t>Sindicato Único de Trabajadores al Servicio del Poder Legislativo / del Congreso del Estado de Chiapas (STSPL)</t>
  </si>
  <si>
    <t>C. Ingrid Nayeli Ramírez Flores</t>
  </si>
  <si>
    <t>Sindicato Único Independiente del Colegio de Bachilleres de Chiapas (SUICOBACH)</t>
  </si>
  <si>
    <t>Ing. Cyntia María D'Aquino de los Santos</t>
  </si>
  <si>
    <t>Sindicato de Trabajadores de Confianza del Colegio Nacional de Educación Profesional Técnica del Estado de Chiapas (STRAC-CEPTECH)</t>
  </si>
  <si>
    <t>Sindicato de Trabajadores del Colegio de Educación Profesional Técnica del Estado de Chiapas</t>
  </si>
  <si>
    <t>Sindicato Independiente y Democrático de los Trabajadores al Servicio del Colegio de Estudios Científicos y Tecnológicos del Estado de Chiapas</t>
  </si>
  <si>
    <t>Sindicato Único de Trabajadores de la Universidad Intercultural de Chiapas (SUTUNICH)</t>
  </si>
  <si>
    <t>Ing. Manuel de Jesús Alfaro García</t>
  </si>
  <si>
    <t>Sindicato del Personal Académico de la Universidad Autónoma de Chiapas (SPAUNACH)</t>
  </si>
  <si>
    <t>Mtro. Hernán García Morales</t>
  </si>
  <si>
    <t>Sindicato de Trabajadores Administrativos de la Universidad Autónoma de Chiapas (STAUNACH)</t>
  </si>
  <si>
    <t>C. Areli Vázquez Castillo</t>
  </si>
  <si>
    <t>Sindicato del Personal Académico de la Universidad de Ciencias y Artes de Chiapas (SPAUNICACH)</t>
  </si>
  <si>
    <t>Sindicato de Empleados Administrativos de la Universidad de Ciencias y Artes de Chiapas (SEAUNICACH)</t>
  </si>
  <si>
    <t>Luis Felipe Morghan Vázquez</t>
  </si>
  <si>
    <t>Sindicato de Trabajadores Chiapanecos al Servicio del Ayuntamiento de Tuxtla Gutiérrez, Chiapas (SITRACHISA)</t>
  </si>
  <si>
    <t>C.P. Juan Carlos Hernández López</t>
  </si>
  <si>
    <t>Sindicato de Trabajadores Unidos al Servicio del Ayuntamiento de Tuxtla Gutiérrez, Chiapas (STUSAT)</t>
  </si>
  <si>
    <t>C. Pedro Ventura Hernández</t>
  </si>
  <si>
    <t>Sindicato Único de Trabajadores al Servicio del Municipio de Tuxtla Gutiérrez, Chiapas (SUTSM)</t>
  </si>
  <si>
    <t>Sindicato Único de Trabajadores y Empleados al Servicio del Honorable Ayuntamiento de Tuxtla Gutiérrez, Chiapas (SUTESA)</t>
  </si>
  <si>
    <t>C. Alonso Ovando Galvez</t>
  </si>
  <si>
    <t>Sindicato Unido de Trabajadores del Ayuntamiento de Tuxtla Gutiérrez, Chiapas (SUTRA)</t>
  </si>
  <si>
    <t>C.P. Roberto Torres Lopez</t>
  </si>
  <si>
    <t>Sindicato de los Trabajadores del Sistema para el Desarrollo Integral de la Familia del Municipio de Tuxtla Gutiérrez, Chiapas</t>
  </si>
  <si>
    <t>C. Jorge Marcelín Madrigal</t>
  </si>
  <si>
    <t>Sindicato Único de Trabajadores del Sistema para el Desarrollo Integral de la Familia del Municipio de Tuxtla Gutiérrez, Chiapas (SUTSDIF)</t>
  </si>
  <si>
    <t>Ing. Jorge Marcelin Madrigal</t>
  </si>
  <si>
    <t>Sindicato de Trabajadores del Sistema Municipal de Agua Potable y Alcantarillado de Tuxtla Gutiérrez, Chiapas (STSMAPA)</t>
  </si>
  <si>
    <t>Miguel del Carmen Morales Ruedas</t>
  </si>
  <si>
    <t>Sindicato Único de Trabajadores del Sistema de Agua Potable y Alcantarillado de Tuxtla Gutiérrez, Chiapas (SUTSAPA)</t>
  </si>
  <si>
    <t>C. Emmanuel Alberto Lòpez Gonzalez</t>
  </si>
  <si>
    <t>Sindicato Único de Trabajadores al Servicio del Municipio de Tapachula, Chiapas</t>
  </si>
  <si>
    <t>ISC. Rony Alexander Rojas Villatoro</t>
  </si>
  <si>
    <t>Sindicato Único de Trabajadores del Honorable Ayuntamiento de Tapachula, Chiapas</t>
  </si>
  <si>
    <t>Sindicato Único del Sistema DIF de Tapachula, Chiapas (SUTDIF)</t>
  </si>
  <si>
    <t>Sindicato del Comité de Agua Potable y Alcantarillado en defensa de los trabajadores. Tapachula, Chiapas (SCAPADT)</t>
  </si>
  <si>
    <t>C. Jose Luis Sanchez Torres</t>
  </si>
  <si>
    <t>Sindicato Único de Trabajadores del Comité de Agua Potable y Alcantarillado de Tapachula, Chiapas (SUTCOAPATAP) </t>
  </si>
  <si>
    <t>Sindicato Independiente de Trabajadores al Servicio del Municipio de San Cristóbal de las Casas, Chiapas</t>
  </si>
  <si>
    <t>C. César Antonio Trujillo Gallegos</t>
  </si>
  <si>
    <t>Sindicato Único de Trabajadores Municipales de San Cristóbal de las Casas (SUTRAM)</t>
  </si>
  <si>
    <t>Lic. José Adalberto Díaz Gutiérrez</t>
  </si>
  <si>
    <t>Sindicato de Trabajadores al Servicio del Sistema de Agua Potable y Alcantarillado Municipal, San Cristobal de las Casas, Chiapas. (SITRASSAPAM).</t>
  </si>
  <si>
    <t>C.P. Maria del Rosario Ballinas Farrera</t>
  </si>
  <si>
    <t>Sindicato Único de Trabajadores al Servicio del Honorable Ayuntamiento del Municipio de Chiapa de Corzo, Chiapas (SUTRADECH)</t>
  </si>
  <si>
    <t>Lic. Luis Fernando Velasco Nambao</t>
  </si>
  <si>
    <t>Sindicato Único de Trabajadores al Servicio del Sistema de Agua Potable y Alcantarillado del Honorable Ayuntamiento del Municipio de Chiapa de Corzo, Chiapas (SUTRADECH-SAPAM)</t>
  </si>
  <si>
    <t>Sindicato Único de Trabajadores al Servicio del Honorable Ayuntamiento de Ocosingo, Chiapas</t>
  </si>
  <si>
    <t>C. German Ludwing de la Rosa Barrios</t>
  </si>
  <si>
    <t>Sindicato Único de Trabajadores al Servicio del Municipio de Ocozocoautla de Espinosa, Chiapas</t>
  </si>
  <si>
    <t>Sindicato Único de Trabajadores al Servicio del Municipio de Jiquipilas, Chiapas</t>
  </si>
  <si>
    <t>Sindicato Único de Trabajadores al Servicio del Municipio de Reforma, Chiapas</t>
  </si>
  <si>
    <t>Sindicato Único de Trabajadores al Servicio del Sistema de Agua Potable de Reforma, Chiapas</t>
  </si>
  <si>
    <t>Sindicato Único de Trabajadores al Servicio del Municipio de Villaflores, Chiapas (SUTSMV)</t>
  </si>
  <si>
    <t>L.A.E. Celia Guadalupe Guzmán Besares</t>
  </si>
  <si>
    <t>Sindicato Único de Trabajadores “Benito Juárez” al Servicio del Honorable Ayuntamiento Municipal del Municipio de Frontera Comalapa, Chiapas</t>
  </si>
  <si>
    <t>Sindicato de Trabajadores de Oficios Varios al Servicio del Honorable Ayuntamiento de Huixtla, Chiapas</t>
  </si>
  <si>
    <t>Unión Sindical de Empleados y Trabajadores del Honorable Ayuntamiento Municipal de Suchiate, Chiapas</t>
  </si>
  <si>
    <t>C. Gabriel Alejandro Moreno Ruiz</t>
  </si>
  <si>
    <t>Sindicato Independiente del Movimiento de Reovación Sindical del Colegio de Bachilleres de Chiapas (SIMORSICOBACH)</t>
  </si>
  <si>
    <t>C. Ricardo Antonio Sarmiento Bermúdez</t>
  </si>
  <si>
    <t>Comité de Fomento y Protección Pecuaria del Estado de Chiapas, A.C.</t>
  </si>
  <si>
    <t>Lic. Emma Maria Gómez Espinosa</t>
  </si>
  <si>
    <t>Comité Estatal de Sanidad Acuícola de Chiapas, A.C.</t>
  </si>
  <si>
    <t>Biol. Dan Martín Carrillo Santillán</t>
  </si>
  <si>
    <t>Comité Estatal de Sanidad Vegetal de Chiapas, A.C.</t>
  </si>
  <si>
    <t>Lic. Roxana Cruz Aguilar</t>
  </si>
  <si>
    <t>Instituto de Administración Pública del Estado de Chiapas, A.C. (IAP Chiapas)</t>
  </si>
  <si>
    <t>Dr. Daniel Roque Figueroa</t>
  </si>
  <si>
    <t>actualizado 29/03/2023</t>
  </si>
  <si>
    <t xml:space="preserve">revisado con el padron </t>
  </si>
  <si>
    <t>Ejercicio</t>
  </si>
  <si>
    <t>Trimestre</t>
  </si>
  <si>
    <t>Primero</t>
  </si>
  <si>
    <t>Segundo</t>
  </si>
  <si>
    <t>Tercero</t>
  </si>
  <si>
    <t>Cuarto</t>
  </si>
  <si>
    <t>Solicitudes que ameritaron clasificación</t>
  </si>
  <si>
    <t>Opciones</t>
  </si>
  <si>
    <t>Valor</t>
  </si>
  <si>
    <t>Reservadas</t>
  </si>
  <si>
    <t>Si</t>
  </si>
  <si>
    <t>Confidenciales</t>
  </si>
  <si>
    <t>No</t>
  </si>
  <si>
    <t>Parcialmente clasificadas</t>
  </si>
  <si>
    <t>En proceso</t>
  </si>
  <si>
    <t>Ninguna de las anteriores</t>
  </si>
  <si>
    <t>I. El número de solicitudes:</t>
  </si>
  <si>
    <t>a) Recibidas</t>
  </si>
  <si>
    <t>b) En proceso o trámite</t>
  </si>
  <si>
    <t>c) Retrasadas o pendientes</t>
  </si>
  <si>
    <t>d) Concluidas o resueltas.</t>
  </si>
  <si>
    <t>Estatus</t>
  </si>
  <si>
    <t>Tipo de Solicitud</t>
  </si>
  <si>
    <t>combo pnt</t>
  </si>
  <si>
    <t>Información pública</t>
  </si>
  <si>
    <t xml:space="preserve">Cancelada </t>
  </si>
  <si>
    <t>Desechada por falta de respuesta del ciudadano</t>
  </si>
  <si>
    <t>Datos Personales</t>
  </si>
  <si>
    <t>Con pago realizado</t>
  </si>
  <si>
    <t>Con pago realizado, datos personales</t>
  </si>
  <si>
    <t>En proceso con prevención, sin identidad acreditada</t>
  </si>
  <si>
    <t>Desechada por falta de pago</t>
  </si>
  <si>
    <t>En proceso con prórroga</t>
  </si>
  <si>
    <t>En proceso, información adicional</t>
  </si>
  <si>
    <t>Desechada por falta de respuesta del sujeto obligado</t>
  </si>
  <si>
    <t>Terminada</t>
  </si>
  <si>
    <t>Desechada por falta de selección del medio de entrega</t>
  </si>
  <si>
    <t>En espera de ampliación de información</t>
  </si>
  <si>
    <t>En espera de confirmar trámite o desahogo de prevención, con identidad acreditada</t>
  </si>
  <si>
    <t>En espera de confirmar trámite o desahogo de prevención, sin identidad acreditada</t>
  </si>
  <si>
    <t>En espera de desahogo de prevención parcial</t>
  </si>
  <si>
    <t>En espera de forma de entrega</t>
  </si>
  <si>
    <t>En espera de forma de entrega, datos personales</t>
  </si>
  <si>
    <t>En espera de pago</t>
  </si>
  <si>
    <t>En espera de pago, datos personales</t>
  </si>
  <si>
    <t>En espera de resolución del comité de transparencia</t>
  </si>
  <si>
    <t>En proceso con identidad acreditada</t>
  </si>
  <si>
    <t>En proceso con prevención, con identidad acreditada</t>
  </si>
  <si>
    <t>En proceso con prórroga, sin identidad acreditada</t>
  </si>
  <si>
    <t>En proceso con prórroga, con identidad acreditada</t>
  </si>
  <si>
    <t>En proceso de entrega de informacion</t>
  </si>
  <si>
    <t>En proceso de entrega de información, datos personales</t>
  </si>
  <si>
    <t>En proceso, clasificada parcialmente</t>
  </si>
  <si>
    <t>En proceso, con resolución del comité de transparencia</t>
  </si>
  <si>
    <t>En proceso, parcialmente competente</t>
  </si>
  <si>
    <t>En proceso, parcialmente presentada</t>
  </si>
  <si>
    <t>En proceso, sin identidad acreditada</t>
  </si>
  <si>
    <t>Pendiente de acreditación de la identidad</t>
  </si>
  <si>
    <t>Pendiente de entrega de respuesta</t>
  </si>
  <si>
    <t>Por registrar que se hizo efectivo el derecho</t>
  </si>
  <si>
    <t>Regreso de paso</t>
  </si>
  <si>
    <r>
      <rPr>
        <sz val="15"/>
        <color theme="1"/>
        <rFont val="Calibri"/>
        <charset val="134"/>
        <scheme val="minor"/>
      </rPr>
      <t xml:space="preserve">NOTA: Para el caso particular de solicitudes de información relacionadas con datos personales únicamente se capturarán las columnas de "Tipo de Solicitud", "Folio" y "Estatus de la Solicitud", el resto de las columnas quedarán en blanco, esto significa que las columnas asociadas a: "Descripción de la Solicitud", "Breve descripción de la razón que la motivó (Prórroga)" se dejarán sin captura de ningún tipo con el fin de no vulnerar los datos personales.  </t>
    </r>
    <r>
      <rPr>
        <b/>
        <sz val="15"/>
        <color theme="1"/>
        <rFont val="Calibri"/>
        <charset val="134"/>
        <scheme val="minor"/>
      </rPr>
      <t>En este formato no deberán capturarse datos personales de ningún tipo.</t>
    </r>
  </si>
  <si>
    <t>"NOTA: Tratándose de solicitudes para el ejercicio de los derechos ARCO sólo se capturará información en las columnas denominadas 'Número de folio', 'Tipo de solicitud' y 'Estatus de la solicitud', el resto deberán quedar vacías o en blanco, lo cual significa que la columna asociada a 'Descripción de la solicitud' se dejará sin captura con la finalidad de no vulnerar los datos personales. En este formato no deberán capturarse datos personales de ningún tipo."</t>
  </si>
  <si>
    <t>INSTITUTO DE TRANSPARENCIA, ACCESO A LA INFORMACIÓN Y PROTECCIÓN DE DATOS PERSONALES DEL ESTADO DE CHIAPAS</t>
  </si>
  <si>
    <t>Organismo constitucional autónomo, integrante del Sistema Nacional de Transparencia, Acceso a la Información Pública y Protección de Datos Personales.</t>
  </si>
  <si>
    <t xml:space="preserve">Dirección de Verificación y Tecnologías de la Información </t>
  </si>
  <si>
    <t>Informe trimestral de Sujetos Obligados</t>
  </si>
  <si>
    <t>Denominación o razón social (nombre) del Sujeto Obligado:</t>
  </si>
  <si>
    <t>Ejercicio:</t>
  </si>
  <si>
    <t>Fecha de elaboración:</t>
  </si>
  <si>
    <t>Nombre del RUT:</t>
  </si>
  <si>
    <t>Trimestre:</t>
  </si>
  <si>
    <r>
      <rPr>
        <sz val="12"/>
        <color theme="1"/>
        <rFont val="Calibri"/>
        <charset val="134"/>
        <scheme val="minor"/>
      </rPr>
      <t xml:space="preserve">El presente formato se emite para el cumplimiento de lo previsto en el </t>
    </r>
    <r>
      <rPr>
        <b/>
        <sz val="12"/>
        <color theme="1"/>
        <rFont val="Calibri"/>
        <charset val="134"/>
        <scheme val="minor"/>
      </rPr>
      <t>artículo 71 de la Ley de Transparencia y Acceso a la Información Pública del Estado de Chiapas</t>
    </r>
    <r>
      <rPr>
        <sz val="12"/>
        <color theme="1"/>
        <rFont val="Calibri"/>
        <charset val="134"/>
        <scheme val="minor"/>
      </rPr>
      <t xml:space="preserve">, así como lo previsto en el </t>
    </r>
    <r>
      <rPr>
        <b/>
        <sz val="12"/>
        <color theme="1"/>
        <rFont val="Calibri"/>
        <charset val="134"/>
        <scheme val="minor"/>
      </rPr>
      <t>artículo 121 fracción XXII de la Ley de Protección de Datos Personales en Posesión de Sujetos Obligados del Estado de Chiapas</t>
    </r>
    <r>
      <rPr>
        <sz val="12"/>
        <color theme="1"/>
        <rFont val="Calibri"/>
        <charset val="134"/>
        <scheme val="minor"/>
      </rPr>
      <t xml:space="preserve">.  </t>
    </r>
  </si>
  <si>
    <r>
      <rPr>
        <b/>
        <sz val="12"/>
        <color theme="1"/>
        <rFont val="Calibri"/>
        <charset val="134"/>
        <scheme val="minor"/>
      </rPr>
      <t>NOTA:</t>
    </r>
    <r>
      <rPr>
        <sz val="12"/>
        <color theme="1"/>
        <rFont val="Calibri"/>
        <charset val="134"/>
        <scheme val="minor"/>
      </rPr>
      <t xml:space="preserve"> Tratandose de solicitudes para el ejercicio de los Derechos ARCO  únicamente se capturarán las columnas de "Folio", "Tipo de Solicitud" y "Estatus de la Solicitud", el resto de las columnas quedarán en blanco, esto significa que las columnas asociadas a: "Descripción de la Solicitud", "Breve descripción de la razón que la motivó (Prórroga)" se dejarán sin captura de ningún tipo con el fin de no vulnerar los datos personales.  </t>
    </r>
    <r>
      <rPr>
        <b/>
        <sz val="12"/>
        <color theme="1"/>
        <rFont val="Calibri"/>
        <charset val="134"/>
        <scheme val="minor"/>
      </rPr>
      <t>En este formato no deberán capturarse datos personales de ningún tipo.</t>
    </r>
  </si>
  <si>
    <t>Folio</t>
  </si>
  <si>
    <t>Descripción de la solicitud</t>
  </si>
  <si>
    <t>Ampliación del plazo de respuesta 
(Prórroga)</t>
  </si>
  <si>
    <t>Breve descripción de la razón que la motivó
(Prórroga)</t>
  </si>
  <si>
    <t>Resolución por Clasificación 
(Únicamente para Solicitudes de Información)</t>
  </si>
  <si>
    <t>Solicitudes con recurso de revisión</t>
  </si>
  <si>
    <t>Colocar valor 1 si se ha emitido una resolución de clasificación de la información negando el acceso a esta. Colocar valor 0 caso contrario.</t>
  </si>
  <si>
    <t>Señalar el fundamento legal 
(si el valor es 1)</t>
  </si>
  <si>
    <t>Señalar la motivación y/o argumentación 
(si el valor es 1)</t>
  </si>
  <si>
    <t>Para las solicitudes que ameritaron clasificación seleccione según su tipo</t>
  </si>
  <si>
    <t>070123124000022</t>
  </si>
  <si>
    <t>Copia en versión electrónica del documento en la que se mencionen las medidas que deben tomar esa dependencia para el registro y seguimiento de los elementos que sean separados del servicio por no obtener el certificado único policial</t>
  </si>
  <si>
    <t>070123124000023</t>
  </si>
  <si>
    <t>Se solicita información relativa a: checado, comisiones e inasistencias con justificaciones de la siguiente persona: C. Mtra. Isabel Pinto Cancino. La información re requiere para los días del 15 de febrero al 15 de marzo ya que se tiene conocimiento de que ha asitido en dias hábiles y horarios laborales a oficinas donde es de conocimiento social, se realizan actividades políticas, en beneficio del candidato oficial para la presidencia municipal de Tuxtla Gutiérrez.</t>
  </si>
  <si>
    <t>070123124000024</t>
  </si>
  <si>
    <t>Por medio del presente en mi calidad de APODERADO LEGAL de la empresa denominada SERVICIOS PROYECTOS Y BIENES COMERCIALES S.M. S.A. DE C.V. y señalando como domicilio para oír y recibir todo tipo de notificaciones, documentos, 1a poniente entre 4 y 5 norte No. 526 colonia centro de esta ciudad capital. Expongo lo siguiente: Con fundamento en el artículo 8° constitucional y en los artículo 1 de la Ley de Transparencia y Acceso a la información Publica del Estado de Chiapas, y por encontrase dentro de sus facultades solicito a Usted de la manera más atenta instruya a quien corresponda, para que me sean proporcionadas copias certificadas del proceso licitatorio derivado de la licitación por invitación restringida IA/SESESP/001/17 que comprende desde la convocatoria hasta su asignación en actas de fallo, mismos que obran en los archivos de ese Secretariado Ejecutivo y que en su momento le fueran asignadas a mi representada. Lo anterior por convenir así a mis intereses. Sin otro particular por el momento, agradeciendo de antemano su atención, le envió un cordial saludo.</t>
  </si>
  <si>
    <t>070123124000025</t>
  </si>
  <si>
    <t>Para la Gobernadora Lorena Cuellar Cisneros de Tlaxcala, quien es una criminal que gusta de proteger criminales como ella, puesto que su administración está llena de violentadores, deudores alimentarios, extorsionadores, abusadores sexuales, corruptos como ella y sus hijas a quienes coloco como Titulares de la Secretaria del Bienestar y del DIF del Estado, para administrar mejor el aumento de más de mil millones de pesos en programas sociales, los cuales extrañamente la Federación le concedió, misma que puso a la esposa de uno de sus parientes como Titular de la Comisión Estatal de Derechos Humanos, quien coloco a una torturado y encubridora de feminicidas como Procuradora General de Justicia, y quien controlo, soborno o amenazo a los Diputados para reformar la Constitución de su Estado, para permitir que su amante fuera nombrado Secretario de Gobierno, siendo que este ha sido denunciado por abusivo y por mandar matar a quien se le opone, ya sea exempleados, periodistas y hasta incluso a su propia esposa cuando esta se atrevió a denunciarlo. Esto es el Gobierno de la 4 Transformación del Presidente Andrés Manuel López Obrador, toda una red de tráfico de influencias, diseñada para mantener a los políticos se siempre en el poder. Por todo lo anterior, y toda vez que de no ser competentes para conocer de la presente, pido con respeto el que pudieran remitir está solicitud a quienes probablemente si lo son, ello a fin de que acordé a derecho y desde el ámbito de su competencia atiendan mi solicitud, misma que podrá ser bien dirigida para las siguientes: GOBERNADORA DE TLAXCALA: secretariaparticular@tlaxcala.gob.mx y/o despachogobernadoratlaxcala@gmail.com SECRETARÍA DE GOBIERNO DE TLAXCALA: lutorahe@gmail.com, lramirez@tlaxcala.gob.mx, jeremyrocha1296@gmail.com, dj.guizarv@congresodetlaxcala.gob.mx, irodriguez.sma@tlaxcala.gob.mx, despachosma.tlax@gmail.com PROCURADURÍA GENERAL DE TLAXCALA: fiscalia.anticorrupcion@pgjtlaxcala.gob.mx, mesat4.fecc@pgjtlaxcala.gob.mx, mesat3.fecc@pgjtlaxcala.gob.mx, denunciaspropaet@gmail.com COMISIÓN DE DERECHOS HUMANOS TLAXCALA: cedhtlax@prodigy.net.mx, s.tecnicacedhtlax@gmail.com, se@cedhtlax.org.mx, presidencia@cedhtlax.org.mx, primeravgtlax@gmail.com</t>
  </si>
  <si>
    <t>070123124000026</t>
  </si>
  <si>
    <t>Solicitud de información sobre las obligaciones derivadas del artículo séptimo transitorio de la de la reforma constitucional del 26 de marzo de 2019, por la cual se creó a la Guardia Nacional.</t>
  </si>
  <si>
    <t>070123124000027</t>
  </si>
  <si>
    <t>Por este medio solicito la información de vehiculos de su estado , de todo tipo incluyendo motocicletas que han sido registrados ante el instituto del periodo de marzo, abril y mayo del año en curso, que en la información se agreguen en los siguientes campos: Marca de vehiculo/motocicleta Modelo de vehiculo/motocicleta, cilindrada vehiculo/ motocicleta, Año de fabricacion ,Tipo de vehiculo/motocicleta , Número de puertas, País de origen ,Versión de vehiculo/motocicleta, Número de cilindros ,Número de ejes, Planta de ensamble ,Datos complementarios, fecha de registro (,fecha y horas de registros) Institución que lo inscribió ante el instituto (por ejemplo TOYOTA) Atención Adriana Flores</t>
  </si>
  <si>
    <t>070123124000028</t>
  </si>
  <si>
    <t>Solicito que me puedan facilitar la siguiente información, respecto al Fondo de Aportaciones para la Seguridad Pública, de manera electrónica: - Los anexos técnicos de los convenios de coordinación establecidos con la federación, entre el año 2000 y 2022. - Las estructuras programáticas presupuestales autorizadas del año 2000 al 2022, tanto en formato excel, como algún otro formato en el que se encuentren digitalizadas. - Los Informes Estatales de Evaluación del año 2000 al 2022, en formato excel y pdf Toda la información deberá corresponder al total de recursos convenidos con la entidad federativa</t>
  </si>
  <si>
    <t>070123124000029</t>
  </si>
  <si>
    <t>Requiero la lista de armas cortas, armas largas, equipamiento táctico, accesorios tácticos y vehículos de uso táctico registrados para la Policía Municipal, jerarquizados dentro de Seguridad Pública Municipal, dirigido por el secretario de seguridad pública municipal Lic. José Santiago Alfaro Villegas, que a la vez responde ante el H. Ayuntamiento de Comitán de Domínguez, Chiapas. En específico necesito un listado con las armas, accesorios y vehículos registrados para el uso de la policía municipal de Comitán de Domínguez, Chiapas; esta lista tiene que detallar los modelos de las armas de fuego (cortas y largas), modelos de los accesorios (granadas, entre otros) y modelos de los vehículos (tácticos); marcas de las armas de fuego (cortas y largas) marcas de los accesorios (granadas, entre otros) y marcas de los vehículos (tácticos); y calibre de las armas de fuego (cortas y largas) que esta corporación municipal ha registrado para llevar a cabo sus funciones de seguridad dentro del municipio de Comitán de Domínguez Chiapas.</t>
  </si>
  <si>
    <t>070123124000030</t>
  </si>
  <si>
    <t>solicito que me envíen todos sus avisos de privacidad, ya que en su página no los tienes publicados. Además requiero me hagan llegar el documento probatorio que los avisos están bien, que contienen todos los elementos de ley con el visto bueno del órgano garante en transparencia y el URL para consulta También necesito su Documento de Seguridad y el URL de donde puedo consultarlo en su página, igualmente su documento donde lo aprobó el órgano garante de Transparencia del estado. Solicito su plan de trabajo de capacitaciones en materia de transparencia o programa de capacitaciones en esa materia, y las listas de asistencia, fotos o medios de comprobación de que se ha llevado a cabo, cuantas personas se han capacitado y los temas</t>
  </si>
  <si>
    <t>070123124000031</t>
  </si>
  <si>
    <t>Solicito conocer cuántas mujeres se encuentran presas en los diferentes penales del estado. Requiero que la información se proporcione con corte al 21 de junio de 2024 y que se encuentre desglosada por: Cárcel, municipio, número de mujeres presas en dicha cárcel, edad de la mujer, años que tiene de sentencia y delito.</t>
  </si>
  <si>
    <t>070123124000032</t>
  </si>
  <si>
    <t>UNICO: Informe el total de su parque vehicular con placas del estado, desglosar por municipio y colonia, tipo de vehículo, numero de placas, numero de serie o sin, color, modelo, año, numero de puertas, si el propietario es persona física o persona moral, esto hasta la fecha de la presente solicitud, esta informacion debe de estar en excel y de manera consultaba.</t>
  </si>
  <si>
    <t>070123124000033</t>
  </si>
  <si>
    <t>Solicito conocer el número de mujeres privadas de la libertad que han recibido tratamiento médico derivado a prolapso uterino. La información deberá entregarse desglosada por edad de la mujer y que tipo de tratamiento se le brindó. Los datos deberán ser correspondientes a los años 2016, 2017, 2019, 2020, 2021, 2022, 2023 y hasta el 25 de junio de 2024.</t>
  </si>
  <si>
    <t>070123124000034</t>
  </si>
  <si>
    <t>Solicito conocer el número de mujeres privadas de la libertad que han recibido tratamiento de reemplazo hormonal derivado a afectaciones de menopausia. La información deberá entregarse desglosada por edad de la mujer y que tipo de tratamiento se le brindó. Los datos deberán ser correspondientes a los años 2016, 2017, 2019, 2020, 2021, 2022, 2023 y hasta el 25 de junio de 2024.</t>
  </si>
  <si>
    <t>Totales  
(Generados automaticamente)</t>
  </si>
  <si>
    <t>Total de solicitudes Recibidas</t>
  </si>
  <si>
    <t>Información Pública</t>
  </si>
  <si>
    <t>Total de Prórrogas</t>
  </si>
  <si>
    <t>Total de solicitudes que ameritaron clasificación</t>
  </si>
  <si>
    <t>Total de Solicitudes por estatus</t>
  </si>
  <si>
    <t>Totales de Solicitudes con recurso de revisión</t>
  </si>
  <si>
    <r>
      <rPr>
        <b/>
        <sz val="13"/>
        <color theme="1"/>
        <rFont val="Calibri"/>
        <charset val="134"/>
        <scheme val="minor"/>
      </rPr>
      <t>Nota</t>
    </r>
    <r>
      <rPr>
        <sz val="13"/>
        <color theme="1"/>
        <rFont val="Calibri"/>
        <charset val="134"/>
        <scheme val="minor"/>
      </rPr>
      <t xml:space="preserve">
(En caso de tener algun comentario, expréselo en este espacio)</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</si>
</sst>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41">
    <font>
      <sz val="11"/>
      <color theme="1"/>
      <name val="Calibri"/>
      <charset val="134"/>
      <scheme val="minor"/>
    </font>
    <font>
      <b/>
      <sz val="11"/>
      <color theme="1"/>
      <name val="Calibri"/>
      <charset val="134"/>
      <scheme val="minor"/>
    </font>
    <font>
      <b/>
      <sz val="15"/>
      <color theme="1"/>
      <name val="Garamond"/>
      <charset val="134"/>
    </font>
    <font>
      <sz val="15"/>
      <color theme="1"/>
      <name val="Garamond"/>
      <charset val="134"/>
    </font>
    <font>
      <b/>
      <i/>
      <sz val="15"/>
      <color theme="1"/>
      <name val="Garamond"/>
      <charset val="134"/>
    </font>
    <font>
      <b/>
      <sz val="15"/>
      <color theme="1"/>
      <name val="Calibri"/>
      <charset val="134"/>
      <scheme val="minor"/>
    </font>
    <font>
      <sz val="12"/>
      <color theme="1"/>
      <name val="Calibri"/>
      <charset val="134"/>
      <scheme val="minor"/>
    </font>
    <font>
      <sz val="13"/>
      <color theme="1"/>
      <name val="Calibri"/>
      <charset val="134"/>
      <scheme val="minor"/>
    </font>
    <font>
      <sz val="15"/>
      <color theme="1"/>
      <name val="Calibri"/>
      <charset val="134"/>
      <scheme val="minor"/>
    </font>
    <font>
      <b/>
      <sz val="13"/>
      <color theme="1"/>
      <name val="Calibri"/>
      <charset val="134"/>
      <scheme val="minor"/>
    </font>
    <font>
      <sz val="11"/>
      <color rgb="FF212529"/>
      <name val="Calibri"/>
      <charset val="134"/>
      <scheme val="minor"/>
    </font>
    <font>
      <b/>
      <sz val="12"/>
      <color theme="1"/>
      <name val="Calibri"/>
      <charset val="134"/>
      <scheme val="minor"/>
    </font>
    <font>
      <b/>
      <sz val="12"/>
      <color theme="1"/>
      <name val="Arial"/>
      <charset val="134"/>
    </font>
    <font>
      <sz val="15"/>
      <color rgb="FF2C363A"/>
      <name val="Calibri"/>
      <charset val="134"/>
      <scheme val="minor"/>
    </font>
    <font>
      <b/>
      <sz val="9"/>
      <color theme="1"/>
      <name val="Arial"/>
      <charset val="134"/>
    </font>
    <font>
      <b/>
      <sz val="10"/>
      <color theme="1"/>
      <name val="Arial"/>
      <charset val="134"/>
    </font>
    <font>
      <b/>
      <sz val="13"/>
      <name val="Calibri"/>
      <charset val="134"/>
      <scheme val="minor"/>
    </font>
    <font>
      <b/>
      <sz val="15"/>
      <name val="Calibri"/>
      <charset val="134"/>
      <scheme val="minor"/>
    </font>
    <font>
      <b/>
      <sz val="13"/>
      <color rgb="FF000000"/>
      <name val="Calibri"/>
      <charset val="134"/>
      <scheme val="minor"/>
    </font>
    <font>
      <b/>
      <sz val="13"/>
      <color rgb="FF000000"/>
      <name val="Calibri"/>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s>
  <fills count="41">
    <fill>
      <patternFill patternType="none"/>
    </fill>
    <fill>
      <patternFill patternType="gray125"/>
    </fill>
    <fill>
      <patternFill patternType="solid">
        <fgColor theme="4" tint="0.599993896298105"/>
        <bgColor indexed="64"/>
      </patternFill>
    </fill>
    <fill>
      <patternFill patternType="solid">
        <fgColor theme="0" tint="-0.149998474074526"/>
        <bgColor indexed="64"/>
      </patternFill>
    </fill>
    <fill>
      <patternFill patternType="solid">
        <fgColor theme="9" tint="0.599993896298105"/>
        <bgColor indexed="64"/>
      </patternFill>
    </fill>
    <fill>
      <patternFill patternType="solid">
        <fgColor rgb="FFFF99FF"/>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0" tint="-0.349986266670736"/>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right/>
      <top style="thin">
        <color auto="1"/>
      </top>
      <bottom/>
      <diagonal/>
    </border>
    <border>
      <left style="medium">
        <color rgb="FFCCCCCC"/>
      </left>
      <right style="medium">
        <color rgb="FFCCCCCC"/>
      </right>
      <top/>
      <bottom style="medium">
        <color rgb="FFCCCCCC"/>
      </bottom>
      <diagonal/>
    </border>
    <border>
      <left style="medium">
        <color rgb="FFCCCCCC"/>
      </left>
      <right style="medium">
        <color rgb="FFCCCCCC"/>
      </right>
      <top style="medium">
        <color rgb="FFCCCCCC"/>
      </top>
      <bottom style="medium">
        <color rgb="FFCCCCCC"/>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177"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10" borderId="23"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24" applyNumberFormat="0" applyFill="0" applyAlignment="0" applyProtection="0">
      <alignment vertical="center"/>
    </xf>
    <xf numFmtId="0" fontId="27" fillId="0" borderId="24" applyNumberFormat="0" applyFill="0" applyAlignment="0" applyProtection="0">
      <alignment vertical="center"/>
    </xf>
    <xf numFmtId="0" fontId="28" fillId="0" borderId="25" applyNumberFormat="0" applyFill="0" applyAlignment="0" applyProtection="0">
      <alignment vertical="center"/>
    </xf>
    <xf numFmtId="0" fontId="28" fillId="0" borderId="0" applyNumberFormat="0" applyFill="0" applyBorder="0" applyAlignment="0" applyProtection="0">
      <alignment vertical="center"/>
    </xf>
    <xf numFmtId="0" fontId="29" fillId="11" borderId="26" applyNumberFormat="0" applyAlignment="0" applyProtection="0">
      <alignment vertical="center"/>
    </xf>
    <xf numFmtId="0" fontId="30" fillId="12" borderId="27" applyNumberFormat="0" applyAlignment="0" applyProtection="0">
      <alignment vertical="center"/>
    </xf>
    <xf numFmtId="0" fontId="31" fillId="12" borderId="26" applyNumberFormat="0" applyAlignment="0" applyProtection="0">
      <alignment vertical="center"/>
    </xf>
    <xf numFmtId="0" fontId="32" fillId="13" borderId="28" applyNumberFormat="0" applyAlignment="0" applyProtection="0">
      <alignment vertical="center"/>
    </xf>
    <xf numFmtId="0" fontId="33" fillId="0" borderId="29" applyNumberFormat="0" applyFill="0" applyAlignment="0" applyProtection="0">
      <alignment vertical="center"/>
    </xf>
    <xf numFmtId="0" fontId="34" fillId="0" borderId="30" applyNumberFormat="0" applyFill="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7"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9" fillId="34" borderId="0" applyNumberFormat="0" applyBorder="0" applyAlignment="0" applyProtection="0">
      <alignment vertical="center"/>
    </xf>
    <xf numFmtId="0" fontId="39" fillId="35" borderId="0" applyNumberFormat="0" applyBorder="0" applyAlignment="0" applyProtection="0">
      <alignment vertical="center"/>
    </xf>
    <xf numFmtId="0" fontId="38" fillId="36" borderId="0" applyNumberFormat="0" applyBorder="0" applyAlignment="0" applyProtection="0">
      <alignment vertical="center"/>
    </xf>
    <xf numFmtId="0" fontId="38" fillId="37" borderId="0" applyNumberFormat="0" applyBorder="0" applyAlignment="0" applyProtection="0">
      <alignment vertical="center"/>
    </xf>
    <xf numFmtId="0" fontId="39" fillId="38" borderId="0" applyNumberFormat="0" applyBorder="0" applyAlignment="0" applyProtection="0">
      <alignment vertical="center"/>
    </xf>
    <xf numFmtId="0" fontId="39" fillId="39" borderId="0" applyNumberFormat="0" applyBorder="0" applyAlignment="0" applyProtection="0">
      <alignment vertical="center"/>
    </xf>
    <xf numFmtId="0" fontId="38" fillId="40" borderId="0" applyNumberFormat="0" applyBorder="0" applyAlignment="0" applyProtection="0">
      <alignment vertical="center"/>
    </xf>
    <xf numFmtId="0" fontId="40" fillId="0" borderId="0"/>
  </cellStyleXfs>
  <cellXfs count="103">
    <xf numFmtId="0" fontId="0" fillId="0" borderId="0" xfId="0"/>
    <xf numFmtId="0" fontId="1" fillId="0" borderId="0" xfId="0" applyFont="1" applyAlignment="1">
      <alignment wrapText="1"/>
    </xf>
    <xf numFmtId="0" fontId="0" fillId="0" borderId="0" xfId="0" applyProtection="1">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5" fillId="0" borderId="0" xfId="0" applyFont="1" applyAlignment="1">
      <alignment horizontal="right" vertical="center" wrapText="1"/>
    </xf>
    <xf numFmtId="0" fontId="6" fillId="0" borderId="1" xfId="0" applyFont="1" applyBorder="1" applyAlignment="1" applyProtection="1">
      <alignment horizontal="justify" vertical="justify" wrapText="1"/>
      <protection locked="0"/>
    </xf>
    <xf numFmtId="0" fontId="5" fillId="0" borderId="0" xfId="0" applyFont="1" applyAlignment="1">
      <alignment horizontal="right" vertical="center"/>
    </xf>
    <xf numFmtId="0" fontId="7" fillId="0" borderId="1" xfId="0"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8" fillId="0" borderId="0" xfId="0" applyFont="1" applyAlignment="1">
      <alignment horizontal="center" vertical="center"/>
    </xf>
    <xf numFmtId="0" fontId="0" fillId="0" borderId="0" xfId="0" applyAlignment="1">
      <alignment horizontal="right" vertical="center"/>
    </xf>
    <xf numFmtId="0" fontId="7"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6" fillId="0" borderId="1" xfId="0" applyFont="1" applyBorder="1" applyAlignment="1" applyProtection="1">
      <alignment horizontal="center" wrapText="1"/>
      <protection locked="0"/>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9" fillId="0" borderId="6" xfId="0" applyFont="1" applyBorder="1" applyAlignment="1">
      <alignment horizontal="center" vertical="center" wrapText="1"/>
    </xf>
    <xf numFmtId="0" fontId="9" fillId="2" borderId="6"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6" xfId="0" applyFont="1" applyFill="1" applyBorder="1" applyAlignment="1">
      <alignment horizontal="center" vertical="center"/>
    </xf>
    <xf numFmtId="0" fontId="9" fillId="0" borderId="7" xfId="0" applyFont="1" applyBorder="1" applyAlignment="1">
      <alignment horizontal="center" vertical="center" wrapText="1"/>
    </xf>
    <xf numFmtId="0" fontId="9" fillId="2" borderId="7"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4" borderId="7" xfId="0" applyFont="1" applyFill="1" applyBorder="1" applyAlignment="1">
      <alignment horizontal="justify" vertical="center" wrapText="1"/>
    </xf>
    <xf numFmtId="0" fontId="9" fillId="4" borderId="7" xfId="0" applyFont="1" applyFill="1" applyBorder="1" applyAlignment="1">
      <alignment horizontal="center" vertical="center" wrapText="1"/>
    </xf>
    <xf numFmtId="49" fontId="0" fillId="0" borderId="7" xfId="0" applyNumberFormat="1" applyFont="1" applyFill="1" applyBorder="1" applyAlignment="1" applyProtection="1">
      <alignment horizontal="center" vertical="center"/>
      <protection locked="0"/>
    </xf>
    <xf numFmtId="0" fontId="7" fillId="0" borderId="7" xfId="0" applyFont="1" applyBorder="1" applyAlignment="1" applyProtection="1">
      <alignment horizontal="left" vertical="center" wrapText="1"/>
      <protection locked="0"/>
    </xf>
    <xf numFmtId="0" fontId="10" fillId="0" borderId="7" xfId="0" applyFont="1" applyFill="1" applyBorder="1" applyProtection="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justify" vertical="justify" wrapText="1"/>
      <protection locked="0"/>
    </xf>
    <xf numFmtId="0" fontId="6" fillId="0" borderId="9" xfId="0" applyFont="1" applyBorder="1" applyAlignment="1" applyProtection="1">
      <alignment horizontal="justify" vertical="justify" wrapText="1"/>
      <protection locked="0"/>
    </xf>
    <xf numFmtId="0" fontId="10" fillId="0" borderId="7" xfId="0" applyFont="1" applyBorder="1" applyProtection="1">
      <protection locked="0"/>
    </xf>
    <xf numFmtId="0" fontId="0" fillId="0" borderId="9" xfId="0" applyFont="1" applyBorder="1" applyAlignment="1" applyProtection="1">
      <alignment vertical="center"/>
      <protection locked="0"/>
    </xf>
    <xf numFmtId="0" fontId="10" fillId="0" borderId="7" xfId="0" applyFont="1" applyBorder="1" applyAlignment="1" applyProtection="1">
      <protection locked="0"/>
    </xf>
    <xf numFmtId="0" fontId="11" fillId="5" borderId="7" xfId="0" applyFont="1" applyFill="1" applyBorder="1" applyAlignment="1">
      <alignment horizontal="center" vertical="center"/>
    </xf>
    <xf numFmtId="0" fontId="0" fillId="0" borderId="0" xfId="0" applyAlignment="1" applyProtection="1">
      <alignment horizontal="center" vertical="center"/>
      <protection locked="0"/>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7" xfId="0" applyFont="1" applyFill="1" applyBorder="1" applyAlignment="1">
      <alignment horizontal="center" vertical="center"/>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11" fillId="0" borderId="7" xfId="0" applyFont="1" applyBorder="1" applyAlignment="1">
      <alignment horizontal="center" vertical="center"/>
    </xf>
    <xf numFmtId="0" fontId="0" fillId="0" borderId="7" xfId="0" applyBorder="1" applyAlignment="1">
      <alignment horizontal="center" vertical="center" wrapText="1"/>
    </xf>
    <xf numFmtId="0" fontId="6" fillId="0" borderId="0" xfId="0" applyFont="1" applyProtection="1">
      <protection locked="0"/>
    </xf>
    <xf numFmtId="0" fontId="11" fillId="2" borderId="13"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7" xfId="0" applyFont="1" applyFill="1" applyBorder="1" applyAlignment="1">
      <alignment vertical="center" wrapText="1"/>
    </xf>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11" fillId="2" borderId="7" xfId="0" applyFont="1" applyFill="1" applyBorder="1" applyAlignment="1">
      <alignment horizontal="left" vertical="center" wrapText="1"/>
    </xf>
    <xf numFmtId="0" fontId="0" fillId="0" borderId="7" xfId="0" applyBorder="1" applyAlignment="1">
      <alignment horizontal="center" vertical="center"/>
    </xf>
    <xf numFmtId="0" fontId="6" fillId="0" borderId="0" xfId="0" applyFont="1"/>
    <xf numFmtId="0" fontId="7" fillId="0" borderId="14" xfId="0" applyFont="1" applyBorder="1" applyAlignment="1">
      <alignment horizontal="center" vertical="center" wrapText="1"/>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1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58" fontId="7" fillId="0" borderId="1" xfId="0" applyNumberFormat="1" applyFont="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9" fillId="4" borderId="9" xfId="0" applyFont="1" applyFill="1" applyBorder="1" applyAlignment="1">
      <alignment horizontal="center" vertical="center" wrapText="1"/>
    </xf>
    <xf numFmtId="0" fontId="6" fillId="0" borderId="7" xfId="0" applyFont="1" applyBorder="1" applyAlignment="1" applyProtection="1">
      <alignment horizontal="justify" vertical="justify" wrapText="1"/>
      <protection locked="0"/>
    </xf>
    <xf numFmtId="0" fontId="6" fillId="0" borderId="8" xfId="0" applyFont="1" applyBorder="1" applyAlignment="1" applyProtection="1">
      <alignment horizontal="center" vertical="center" wrapText="1"/>
      <protection locked="0"/>
    </xf>
    <xf numFmtId="0" fontId="9" fillId="3" borderId="18"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2" fillId="0" borderId="7"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0" fillId="0" borderId="16"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17" xfId="0" applyBorder="1" applyAlignment="1" applyProtection="1">
      <alignment horizontal="left" vertical="center" wrapText="1"/>
      <protection locked="0"/>
    </xf>
    <xf numFmtId="0" fontId="8" fillId="0" borderId="20" xfId="0" applyFont="1" applyBorder="1" applyAlignment="1">
      <alignment horizontal="center" vertical="center" wrapText="1"/>
    </xf>
    <xf numFmtId="0" fontId="8" fillId="0" borderId="0" xfId="0" applyFont="1" applyAlignment="1">
      <alignment horizontal="center" vertical="center" wrapText="1"/>
    </xf>
    <xf numFmtId="0" fontId="13" fillId="0" borderId="0" xfId="0" applyFont="1" applyAlignment="1">
      <alignment horizontal="center" vertical="center" wrapText="1"/>
    </xf>
    <xf numFmtId="0" fontId="7" fillId="0" borderId="7" xfId="0" applyFont="1" applyBorder="1" applyAlignment="1">
      <alignment horizontal="center" vertical="center" wrapText="1"/>
    </xf>
    <xf numFmtId="0" fontId="8" fillId="0" borderId="0" xfId="0" applyFont="1"/>
    <xf numFmtId="0" fontId="14" fillId="7"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9" fillId="0" borderId="7" xfId="0" applyFont="1" applyBorder="1" applyAlignment="1">
      <alignment horizontal="center" vertical="center"/>
    </xf>
    <xf numFmtId="0" fontId="9" fillId="0" borderId="7" xfId="0" applyFont="1" applyBorder="1" applyAlignment="1">
      <alignment horizontal="right" vertical="center"/>
    </xf>
    <xf numFmtId="0" fontId="1" fillId="0" borderId="7" xfId="0" applyFont="1" applyBorder="1"/>
    <xf numFmtId="0" fontId="16" fillId="0" borderId="0" xfId="0" applyFont="1" applyAlignment="1">
      <alignment horizontal="left" vertical="center"/>
    </xf>
    <xf numFmtId="0" fontId="9" fillId="0" borderId="0" xfId="0" applyFont="1"/>
    <xf numFmtId="0" fontId="17" fillId="8" borderId="7" xfId="0" applyFont="1" applyFill="1" applyBorder="1" applyAlignment="1">
      <alignment horizontal="center" vertical="center"/>
    </xf>
    <xf numFmtId="0" fontId="5" fillId="8" borderId="7" xfId="0" applyFont="1" applyFill="1" applyBorder="1" applyAlignment="1">
      <alignment horizontal="center" vertical="center" wrapText="1"/>
    </xf>
    <xf numFmtId="0" fontId="16" fillId="0" borderId="7" xfId="0" applyFont="1" applyBorder="1" applyAlignment="1">
      <alignment horizontal="left" vertical="center"/>
    </xf>
    <xf numFmtId="0" fontId="9" fillId="0" borderId="7" xfId="0" applyFont="1" applyBorder="1" applyAlignment="1">
      <alignment vertical="center"/>
    </xf>
    <xf numFmtId="0" fontId="16" fillId="9" borderId="7" xfId="0" applyFont="1" applyFill="1" applyBorder="1" applyAlignment="1">
      <alignment horizontal="left" vertical="center"/>
    </xf>
    <xf numFmtId="0" fontId="18" fillId="0" borderId="7" xfId="0" applyFont="1" applyBorder="1"/>
    <xf numFmtId="0" fontId="19" fillId="0" borderId="7" xfId="0" applyFont="1" applyBorder="1" applyAlignment="1">
      <alignment vertical="center"/>
    </xf>
    <xf numFmtId="0" fontId="9" fillId="0" borderId="7" xfId="0" applyFont="1" applyBorder="1"/>
    <xf numFmtId="0" fontId="16" fillId="0" borderId="21" xfId="0" applyFont="1" applyBorder="1" applyAlignment="1">
      <alignment horizontal="left" vertical="center"/>
    </xf>
    <xf numFmtId="0" fontId="16" fillId="0" borderId="22" xfId="0" applyFont="1" applyBorder="1" applyAlignment="1">
      <alignment horizontal="left" vertical="center"/>
    </xf>
    <xf numFmtId="58" fontId="0" fillId="0" borderId="0" xfId="0" applyNumberFormat="1"/>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s>
  <tableStyles count="0" defaultTableStyle="TableStyleMedium2" defaultPivotStyle="PivotStyleLight16"/>
  <colors>
    <mruColors>
      <color rgb="00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962952</xdr:colOff>
      <xdr:row>0</xdr:row>
      <xdr:rowOff>58227</xdr:rowOff>
    </xdr:from>
    <xdr:to>
      <xdr:col>0</xdr:col>
      <xdr:colOff>2533650</xdr:colOff>
      <xdr:row>4</xdr:row>
      <xdr:rowOff>50313</xdr:rowOff>
    </xdr:to>
    <xdr:pic>
      <xdr:nvPicPr>
        <xdr:cNvPr id="2" name="Imagen 13" descr="01 Escudo Chiapas Vertical"/>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962660" y="57785"/>
          <a:ext cx="1570990" cy="104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2300384</xdr:colOff>
      <xdr:row>0</xdr:row>
      <xdr:rowOff>35253</xdr:rowOff>
    </xdr:from>
    <xdr:to>
      <xdr:col>3</xdr:col>
      <xdr:colOff>383628</xdr:colOff>
      <xdr:row>4</xdr:row>
      <xdr:rowOff>130503</xdr:rowOff>
    </xdr:to>
    <xdr:pic>
      <xdr:nvPicPr>
        <xdr:cNvPr id="4" name="Imagen 3"/>
        <xdr:cNvPicPr>
          <a:picLocks noChangeAspect="1"/>
        </xdr:cNvPicPr>
      </xdr:nvPicPr>
      <xdr:blipFill>
        <a:blip r:embed="rId2" cstate="print">
          <a:extLst>
            <a:ext uri="{28A0092B-C50C-407E-A947-70E740481C1C}">
              <a14:useLocalDpi xmlns:a14="http://schemas.microsoft.com/office/drawing/2010/main" val="0"/>
            </a:ext>
          </a:extLst>
        </a:blip>
        <a:srcRect t="15835" b="8155"/>
        <a:stretch>
          <a:fillRect/>
        </a:stretch>
      </xdr:blipFill>
      <xdr:spPr>
        <a:xfrm>
          <a:off x="5243195" y="34925"/>
          <a:ext cx="2226945" cy="1143000"/>
        </a:xfrm>
        <a:prstGeom prst="rect">
          <a:avLst/>
        </a:prstGeom>
      </xdr:spPr>
    </xdr:pic>
    <xdr:clientData/>
  </xdr:twoCellAnchor>
  <xdr:twoCellAnchor>
    <xdr:from>
      <xdr:col>9</xdr:col>
      <xdr:colOff>88900</xdr:colOff>
      <xdr:row>0</xdr:row>
      <xdr:rowOff>0</xdr:rowOff>
    </xdr:from>
    <xdr:to>
      <xdr:col>10</xdr:col>
      <xdr:colOff>1116013</xdr:colOff>
      <xdr:row>3</xdr:row>
      <xdr:rowOff>114300</xdr:rowOff>
    </xdr:to>
    <xdr:pic>
      <xdr:nvPicPr>
        <xdr:cNvPr id="5" name="Imagen 4"/>
        <xdr:cNvPicPr>
          <a:picLocks noChangeAspect="1" noChangeArrowheads="1"/>
        </xdr:cNvPicPr>
      </xdr:nvPicPr>
      <xdr:blipFill>
        <a:blip r:embed="rId3" cstate="print">
          <a:extLst>
            <a:ext uri="{28A0092B-C50C-407E-A947-70E740481C1C}">
              <a14:useLocalDpi xmlns:a14="http://schemas.microsoft.com/office/drawing/2010/main" val="0"/>
            </a:ext>
          </a:extLst>
        </a:blip>
        <a:srcRect/>
        <a:stretch>
          <a:fillRect/>
        </a:stretch>
      </xdr:blipFill>
      <xdr:spPr>
        <a:xfrm>
          <a:off x="27759025" y="0"/>
          <a:ext cx="3208020" cy="9144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21"/>
  <sheetViews>
    <sheetView zoomScale="148" zoomScaleNormal="148" topLeftCell="B313" workbookViewId="0">
      <selection activeCell="B324" sqref="B324"/>
    </sheetView>
  </sheetViews>
  <sheetFormatPr defaultColWidth="11" defaultRowHeight="17.25" outlineLevelCol="2"/>
  <cols>
    <col min="1" max="1" width="78.4285714285714" style="90" customWidth="1"/>
    <col min="2" max="2" width="54.5714285714286" style="91" customWidth="1"/>
  </cols>
  <sheetData>
    <row r="1" ht="19.5" spans="1:2">
      <c r="A1" s="92" t="s">
        <v>0</v>
      </c>
      <c r="B1" s="93" t="s">
        <v>1</v>
      </c>
    </row>
    <row r="2" spans="1:2">
      <c r="A2" s="94" t="s">
        <v>2</v>
      </c>
      <c r="B2" s="95" t="s">
        <v>3</v>
      </c>
    </row>
    <row r="3" spans="1:2">
      <c r="A3" s="94" t="s">
        <v>4</v>
      </c>
      <c r="B3" s="95" t="s">
        <v>5</v>
      </c>
    </row>
    <row r="4" spans="1:2">
      <c r="A4" s="94" t="s">
        <v>6</v>
      </c>
      <c r="B4" s="95" t="s">
        <v>7</v>
      </c>
    </row>
    <row r="5" spans="1:2">
      <c r="A5" s="94" t="s">
        <v>8</v>
      </c>
      <c r="B5" s="95" t="s">
        <v>9</v>
      </c>
    </row>
    <row r="6" spans="1:2">
      <c r="A6" s="94" t="s">
        <v>10</v>
      </c>
      <c r="B6" s="95" t="s">
        <v>11</v>
      </c>
    </row>
    <row r="7" spans="1:2">
      <c r="A7" s="94" t="s">
        <v>12</v>
      </c>
      <c r="B7" s="95" t="s">
        <v>13</v>
      </c>
    </row>
    <row r="8" spans="1:2">
      <c r="A8" s="94" t="s">
        <v>14</v>
      </c>
      <c r="B8" s="95" t="s">
        <v>15</v>
      </c>
    </row>
    <row r="9" spans="1:2">
      <c r="A9" s="94" t="s">
        <v>16</v>
      </c>
      <c r="B9" s="95" t="s">
        <v>17</v>
      </c>
    </row>
    <row r="10" spans="1:2">
      <c r="A10" s="94" t="s">
        <v>18</v>
      </c>
      <c r="B10" s="95" t="s">
        <v>19</v>
      </c>
    </row>
    <row r="11" spans="1:2">
      <c r="A11" s="94" t="s">
        <v>20</v>
      </c>
      <c r="B11" s="95" t="s">
        <v>21</v>
      </c>
    </row>
    <row r="12" spans="1:2">
      <c r="A12" s="94" t="s">
        <v>22</v>
      </c>
      <c r="B12" s="95" t="s">
        <v>23</v>
      </c>
    </row>
    <row r="13" spans="1:2">
      <c r="A13" s="94" t="s">
        <v>24</v>
      </c>
      <c r="B13" s="95" t="s">
        <v>25</v>
      </c>
    </row>
    <row r="14" spans="1:2">
      <c r="A14" s="94" t="s">
        <v>26</v>
      </c>
      <c r="B14" s="95" t="s">
        <v>27</v>
      </c>
    </row>
    <row r="15" spans="1:2">
      <c r="A15" s="94" t="s">
        <v>28</v>
      </c>
      <c r="B15" s="95" t="s">
        <v>29</v>
      </c>
    </row>
    <row r="16" spans="1:2">
      <c r="A16" s="94" t="s">
        <v>30</v>
      </c>
      <c r="B16" s="95" t="s">
        <v>31</v>
      </c>
    </row>
    <row r="17" spans="1:2">
      <c r="A17" s="94" t="s">
        <v>32</v>
      </c>
      <c r="B17" s="95" t="s">
        <v>33</v>
      </c>
    </row>
    <row r="18" spans="1:2">
      <c r="A18" s="94" t="s">
        <v>34</v>
      </c>
      <c r="B18" s="95" t="s">
        <v>35</v>
      </c>
    </row>
    <row r="19" spans="1:2">
      <c r="A19" s="94" t="s">
        <v>36</v>
      </c>
      <c r="B19" s="95" t="s">
        <v>37</v>
      </c>
    </row>
    <row r="20" spans="1:2">
      <c r="A20" s="94" t="s">
        <v>38</v>
      </c>
      <c r="B20" s="95" t="s">
        <v>39</v>
      </c>
    </row>
    <row r="21" spans="1:2">
      <c r="A21" s="94" t="s">
        <v>40</v>
      </c>
      <c r="B21" s="95" t="s">
        <v>41</v>
      </c>
    </row>
    <row r="22" spans="1:2">
      <c r="A22" s="94" t="s">
        <v>42</v>
      </c>
      <c r="B22" s="95" t="s">
        <v>43</v>
      </c>
    </row>
    <row r="23" spans="1:2">
      <c r="A23" s="94" t="s">
        <v>44</v>
      </c>
      <c r="B23" s="95" t="s">
        <v>45</v>
      </c>
    </row>
    <row r="24" spans="1:2">
      <c r="A24" s="94" t="s">
        <v>46</v>
      </c>
      <c r="B24" s="95" t="s">
        <v>47</v>
      </c>
    </row>
    <row r="25" spans="1:2">
      <c r="A25" s="94" t="s">
        <v>48</v>
      </c>
      <c r="B25" s="95" t="s">
        <v>49</v>
      </c>
    </row>
    <row r="26" spans="1:2">
      <c r="A26" s="94" t="s">
        <v>50</v>
      </c>
      <c r="B26" s="95" t="s">
        <v>51</v>
      </c>
    </row>
    <row r="27" spans="1:2">
      <c r="A27" s="94" t="s">
        <v>52</v>
      </c>
      <c r="B27" s="95" t="s">
        <v>53</v>
      </c>
    </row>
    <row r="28" spans="1:2">
      <c r="A28" s="94" t="s">
        <v>54</v>
      </c>
      <c r="B28" s="95" t="s">
        <v>55</v>
      </c>
    </row>
    <row r="29" spans="1:2">
      <c r="A29" s="94" t="s">
        <v>56</v>
      </c>
      <c r="B29" s="95" t="s">
        <v>57</v>
      </c>
    </row>
    <row r="30" spans="1:2">
      <c r="A30" s="94" t="s">
        <v>58</v>
      </c>
      <c r="B30" s="95" t="s">
        <v>59</v>
      </c>
    </row>
    <row r="31" spans="1:2">
      <c r="A31" s="94" t="s">
        <v>60</v>
      </c>
      <c r="B31" s="95" t="s">
        <v>61</v>
      </c>
    </row>
    <row r="32" spans="1:2">
      <c r="A32" s="94" t="s">
        <v>62</v>
      </c>
      <c r="B32" s="95" t="s">
        <v>63</v>
      </c>
    </row>
    <row r="33" spans="1:2">
      <c r="A33" s="94" t="s">
        <v>64</v>
      </c>
      <c r="B33" s="95" t="s">
        <v>65</v>
      </c>
    </row>
    <row r="34" spans="1:2">
      <c r="A34" s="94" t="s">
        <v>66</v>
      </c>
      <c r="B34" s="95" t="s">
        <v>67</v>
      </c>
    </row>
    <row r="35" spans="1:2">
      <c r="A35" s="94" t="s">
        <v>68</v>
      </c>
      <c r="B35" s="95" t="s">
        <v>69</v>
      </c>
    </row>
    <row r="36" spans="1:2">
      <c r="A36" s="94" t="s">
        <v>70</v>
      </c>
      <c r="B36" s="95" t="s">
        <v>71</v>
      </c>
    </row>
    <row r="37" spans="1:2">
      <c r="A37" s="94" t="s">
        <v>72</v>
      </c>
      <c r="B37" s="95" t="s">
        <v>73</v>
      </c>
    </row>
    <row r="38" spans="1:2">
      <c r="A38" s="94" t="s">
        <v>74</v>
      </c>
      <c r="B38" s="95" t="s">
        <v>75</v>
      </c>
    </row>
    <row r="39" spans="1:2">
      <c r="A39" s="94" t="s">
        <v>76</v>
      </c>
      <c r="B39" s="95" t="s">
        <v>77</v>
      </c>
    </row>
    <row r="40" spans="1:2">
      <c r="A40" s="94" t="s">
        <v>78</v>
      </c>
      <c r="B40" s="95" t="s">
        <v>79</v>
      </c>
    </row>
    <row r="41" spans="1:2">
      <c r="A41" s="94" t="s">
        <v>80</v>
      </c>
      <c r="B41" s="95" t="s">
        <v>81</v>
      </c>
    </row>
    <row r="42" spans="1:2">
      <c r="A42" s="94" t="s">
        <v>82</v>
      </c>
      <c r="B42" s="95" t="s">
        <v>83</v>
      </c>
    </row>
    <row r="43" spans="1:2">
      <c r="A43" s="94" t="s">
        <v>84</v>
      </c>
      <c r="B43" s="95" t="s">
        <v>85</v>
      </c>
    </row>
    <row r="44" spans="1:2">
      <c r="A44" s="94" t="s">
        <v>86</v>
      </c>
      <c r="B44" s="95" t="s">
        <v>87</v>
      </c>
    </row>
    <row r="45" spans="1:2">
      <c r="A45" s="94" t="s">
        <v>88</v>
      </c>
      <c r="B45" s="95" t="s">
        <v>89</v>
      </c>
    </row>
    <row r="46" spans="1:2">
      <c r="A46" s="94" t="s">
        <v>90</v>
      </c>
      <c r="B46" s="95" t="s">
        <v>91</v>
      </c>
    </row>
    <row r="47" spans="1:2">
      <c r="A47" s="94" t="s">
        <v>92</v>
      </c>
      <c r="B47" s="95" t="s">
        <v>93</v>
      </c>
    </row>
    <row r="48" spans="1:2">
      <c r="A48" s="94" t="s">
        <v>94</v>
      </c>
      <c r="B48" s="95" t="s">
        <v>95</v>
      </c>
    </row>
    <row r="49" spans="1:2">
      <c r="A49" s="94" t="s">
        <v>96</v>
      </c>
      <c r="B49" s="95" t="s">
        <v>97</v>
      </c>
    </row>
    <row r="50" spans="1:2">
      <c r="A50" s="94" t="s">
        <v>98</v>
      </c>
      <c r="B50" s="95" t="s">
        <v>99</v>
      </c>
    </row>
    <row r="51" spans="1:2">
      <c r="A51" s="94" t="s">
        <v>100</v>
      </c>
      <c r="B51" s="95" t="s">
        <v>101</v>
      </c>
    </row>
    <row r="52" spans="1:2">
      <c r="A52" s="94" t="s">
        <v>102</v>
      </c>
      <c r="B52" s="95" t="s">
        <v>103</v>
      </c>
    </row>
    <row r="53" spans="1:2">
      <c r="A53" s="94" t="s">
        <v>104</v>
      </c>
      <c r="B53" s="95" t="s">
        <v>105</v>
      </c>
    </row>
    <row r="54" spans="1:2">
      <c r="A54" s="96" t="s">
        <v>106</v>
      </c>
      <c r="B54" s="95" t="s">
        <v>107</v>
      </c>
    </row>
    <row r="55" spans="1:2">
      <c r="A55" s="94" t="s">
        <v>108</v>
      </c>
      <c r="B55" s="95" t="s">
        <v>109</v>
      </c>
    </row>
    <row r="56" spans="1:2">
      <c r="A56" s="94" t="s">
        <v>110</v>
      </c>
      <c r="B56" s="95" t="s">
        <v>111</v>
      </c>
    </row>
    <row r="57" spans="1:2">
      <c r="A57" s="94" t="s">
        <v>112</v>
      </c>
      <c r="B57" s="95" t="s">
        <v>113</v>
      </c>
    </row>
    <row r="58" spans="1:2">
      <c r="A58" s="94" t="s">
        <v>114</v>
      </c>
      <c r="B58" s="95" t="s">
        <v>115</v>
      </c>
    </row>
    <row r="59" spans="1:2">
      <c r="A59" s="94" t="s">
        <v>116</v>
      </c>
      <c r="B59" s="95" t="s">
        <v>117</v>
      </c>
    </row>
    <row r="60" spans="1:2">
      <c r="A60" s="94" t="s">
        <v>118</v>
      </c>
      <c r="B60" s="95" t="s">
        <v>119</v>
      </c>
    </row>
    <row r="61" spans="1:2">
      <c r="A61" s="94" t="s">
        <v>120</v>
      </c>
      <c r="B61" s="95" t="s">
        <v>121</v>
      </c>
    </row>
    <row r="62" spans="1:2">
      <c r="A62" s="94" t="s">
        <v>122</v>
      </c>
      <c r="B62" s="95" t="s">
        <v>123</v>
      </c>
    </row>
    <row r="63" spans="1:2">
      <c r="A63" s="94" t="s">
        <v>124</v>
      </c>
      <c r="B63" s="95" t="s">
        <v>125</v>
      </c>
    </row>
    <row r="64" spans="1:2">
      <c r="A64" s="94" t="s">
        <v>126</v>
      </c>
      <c r="B64" s="95" t="s">
        <v>127</v>
      </c>
    </row>
    <row r="65" spans="1:2">
      <c r="A65" s="94" t="s">
        <v>128</v>
      </c>
      <c r="B65" s="95" t="s">
        <v>129</v>
      </c>
    </row>
    <row r="66" spans="1:2">
      <c r="A66" s="94" t="s">
        <v>130</v>
      </c>
      <c r="B66" s="95" t="s">
        <v>131</v>
      </c>
    </row>
    <row r="67" spans="1:2">
      <c r="A67" s="94" t="s">
        <v>132</v>
      </c>
      <c r="B67" s="95" t="s">
        <v>133</v>
      </c>
    </row>
    <row r="68" spans="1:2">
      <c r="A68" s="94" t="s">
        <v>134</v>
      </c>
      <c r="B68" s="95" t="s">
        <v>135</v>
      </c>
    </row>
    <row r="69" spans="1:2">
      <c r="A69" s="94" t="s">
        <v>136</v>
      </c>
      <c r="B69" s="95" t="s">
        <v>137</v>
      </c>
    </row>
    <row r="70" spans="1:2">
      <c r="A70" s="94" t="s">
        <v>138</v>
      </c>
      <c r="B70" s="95" t="s">
        <v>139</v>
      </c>
    </row>
    <row r="71" spans="1:2">
      <c r="A71" s="94" t="s">
        <v>140</v>
      </c>
      <c r="B71" s="95" t="s">
        <v>141</v>
      </c>
    </row>
    <row r="72" spans="1:2">
      <c r="A72" s="94" t="s">
        <v>142</v>
      </c>
      <c r="B72" s="95" t="s">
        <v>143</v>
      </c>
    </row>
    <row r="73" spans="1:2">
      <c r="A73" s="94" t="s">
        <v>144</v>
      </c>
      <c r="B73" s="95" t="s">
        <v>145</v>
      </c>
    </row>
    <row r="74" spans="1:2">
      <c r="A74" s="94" t="s">
        <v>146</v>
      </c>
      <c r="B74" s="95" t="s">
        <v>147</v>
      </c>
    </row>
    <row r="75" spans="1:2">
      <c r="A75" s="94" t="s">
        <v>148</v>
      </c>
      <c r="B75" s="95" t="s">
        <v>149</v>
      </c>
    </row>
    <row r="76" spans="1:2">
      <c r="A76" s="94" t="s">
        <v>150</v>
      </c>
      <c r="B76" s="95" t="s">
        <v>151</v>
      </c>
    </row>
    <row r="77" spans="1:2">
      <c r="A77" s="94" t="s">
        <v>152</v>
      </c>
      <c r="B77" s="95" t="s">
        <v>153</v>
      </c>
    </row>
    <row r="78" spans="1:2">
      <c r="A78" s="94" t="s">
        <v>154</v>
      </c>
      <c r="B78" s="95" t="s">
        <v>155</v>
      </c>
    </row>
    <row r="79" spans="1:2">
      <c r="A79" s="94" t="s">
        <v>156</v>
      </c>
      <c r="B79" s="95" t="s">
        <v>157</v>
      </c>
    </row>
    <row r="80" spans="1:2">
      <c r="A80" s="94" t="s">
        <v>158</v>
      </c>
      <c r="B80" s="95" t="s">
        <v>159</v>
      </c>
    </row>
    <row r="81" spans="1:2">
      <c r="A81" s="94" t="s">
        <v>160</v>
      </c>
      <c r="B81" s="95" t="s">
        <v>161</v>
      </c>
    </row>
    <row r="82" spans="1:2">
      <c r="A82" s="94" t="s">
        <v>162</v>
      </c>
      <c r="B82" s="95" t="s">
        <v>163</v>
      </c>
    </row>
    <row r="83" spans="1:2">
      <c r="A83" s="94" t="s">
        <v>164</v>
      </c>
      <c r="B83" s="95" t="s">
        <v>165</v>
      </c>
    </row>
    <row r="84" spans="1:2">
      <c r="A84" s="94" t="s">
        <v>166</v>
      </c>
      <c r="B84" s="95" t="s">
        <v>167</v>
      </c>
    </row>
    <row r="85" spans="1:2">
      <c r="A85" s="94" t="s">
        <v>168</v>
      </c>
      <c r="B85" s="95" t="s">
        <v>169</v>
      </c>
    </row>
    <row r="86" spans="1:2">
      <c r="A86" s="94" t="s">
        <v>170</v>
      </c>
      <c r="B86" s="95" t="s">
        <v>171</v>
      </c>
    </row>
    <row r="87" spans="1:2">
      <c r="A87" s="94" t="s">
        <v>172</v>
      </c>
      <c r="B87" s="95" t="s">
        <v>173</v>
      </c>
    </row>
    <row r="88" spans="1:2">
      <c r="A88" s="94" t="s">
        <v>174</v>
      </c>
      <c r="B88" s="95" t="s">
        <v>175</v>
      </c>
    </row>
    <row r="89" spans="1:2">
      <c r="A89" s="94" t="s">
        <v>176</v>
      </c>
      <c r="B89" s="95" t="s">
        <v>177</v>
      </c>
    </row>
    <row r="90" spans="1:2">
      <c r="A90" s="94" t="s">
        <v>178</v>
      </c>
      <c r="B90" s="95" t="s">
        <v>179</v>
      </c>
    </row>
    <row r="91" spans="1:2">
      <c r="A91" s="94" t="s">
        <v>180</v>
      </c>
      <c r="B91" s="95" t="s">
        <v>181</v>
      </c>
    </row>
    <row r="92" spans="1:2">
      <c r="A92" s="94" t="s">
        <v>182</v>
      </c>
      <c r="B92" s="95" t="s">
        <v>183</v>
      </c>
    </row>
    <row r="93" spans="1:2">
      <c r="A93" s="94" t="s">
        <v>184</v>
      </c>
      <c r="B93" s="97" t="s">
        <v>185</v>
      </c>
    </row>
    <row r="94" spans="1:2">
      <c r="A94" s="94" t="s">
        <v>186</v>
      </c>
      <c r="B94" s="95" t="s">
        <v>187</v>
      </c>
    </row>
    <row r="95" spans="1:2">
      <c r="A95" s="94" t="s">
        <v>188</v>
      </c>
      <c r="B95" s="95" t="s">
        <v>189</v>
      </c>
    </row>
    <row r="96" spans="1:2">
      <c r="A96" s="94" t="s">
        <v>190</v>
      </c>
      <c r="B96" s="95" t="s">
        <v>191</v>
      </c>
    </row>
    <row r="97" spans="1:2">
      <c r="A97" s="94" t="s">
        <v>192</v>
      </c>
      <c r="B97" s="95" t="s">
        <v>193</v>
      </c>
    </row>
    <row r="98" spans="1:2">
      <c r="A98" s="94" t="s">
        <v>194</v>
      </c>
      <c r="B98" s="95" t="s">
        <v>195</v>
      </c>
    </row>
    <row r="99" spans="1:2">
      <c r="A99" s="94" t="s">
        <v>196</v>
      </c>
      <c r="B99" s="95" t="s">
        <v>197</v>
      </c>
    </row>
    <row r="100" spans="1:2">
      <c r="A100" s="94" t="s">
        <v>198</v>
      </c>
      <c r="B100" s="95" t="s">
        <v>199</v>
      </c>
    </row>
    <row r="101" spans="1:2">
      <c r="A101" s="94" t="s">
        <v>200</v>
      </c>
      <c r="B101" s="95" t="s">
        <v>201</v>
      </c>
    </row>
    <row r="102" spans="1:2">
      <c r="A102" s="94" t="s">
        <v>202</v>
      </c>
      <c r="B102" s="95" t="s">
        <v>203</v>
      </c>
    </row>
    <row r="103" spans="1:2">
      <c r="A103" s="94" t="s">
        <v>204</v>
      </c>
      <c r="B103" s="95" t="s">
        <v>205</v>
      </c>
    </row>
    <row r="104" spans="1:2">
      <c r="A104" s="94" t="s">
        <v>206</v>
      </c>
      <c r="B104" s="95" t="s">
        <v>207</v>
      </c>
    </row>
    <row r="105" spans="1:2">
      <c r="A105" s="94" t="s">
        <v>208</v>
      </c>
      <c r="B105" s="95" t="s">
        <v>209</v>
      </c>
    </row>
    <row r="106" spans="1:2">
      <c r="A106" s="94" t="s">
        <v>210</v>
      </c>
      <c r="B106" s="95" t="s">
        <v>211</v>
      </c>
    </row>
    <row r="107" spans="1:2">
      <c r="A107" s="94" t="s">
        <v>212</v>
      </c>
      <c r="B107" s="95" t="s">
        <v>213</v>
      </c>
    </row>
    <row r="108" spans="1:2">
      <c r="A108" s="94" t="s">
        <v>214</v>
      </c>
      <c r="B108" s="95" t="s">
        <v>215</v>
      </c>
    </row>
    <row r="109" spans="1:2">
      <c r="A109" s="94" t="s">
        <v>216</v>
      </c>
      <c r="B109" s="95" t="s">
        <v>217</v>
      </c>
    </row>
    <row r="110" spans="1:2">
      <c r="A110" s="94" t="s">
        <v>218</v>
      </c>
      <c r="B110" s="95" t="s">
        <v>219</v>
      </c>
    </row>
    <row r="111" spans="1:2">
      <c r="A111" s="94" t="s">
        <v>220</v>
      </c>
      <c r="B111" s="95" t="s">
        <v>221</v>
      </c>
    </row>
    <row r="112" spans="1:2">
      <c r="A112" s="94" t="s">
        <v>222</v>
      </c>
      <c r="B112" s="95" t="s">
        <v>223</v>
      </c>
    </row>
    <row r="113" spans="1:2">
      <c r="A113" s="94" t="s">
        <v>224</v>
      </c>
      <c r="B113" s="95" t="s">
        <v>225</v>
      </c>
    </row>
    <row r="114" spans="1:2">
      <c r="A114" s="94" t="s">
        <v>226</v>
      </c>
      <c r="B114" s="98" t="s">
        <v>227</v>
      </c>
    </row>
    <row r="115" spans="1:2">
      <c r="A115" s="94" t="s">
        <v>228</v>
      </c>
      <c r="B115" s="95" t="s">
        <v>229</v>
      </c>
    </row>
    <row r="116" spans="1:2">
      <c r="A116" s="94" t="s">
        <v>230</v>
      </c>
      <c r="B116" s="95" t="s">
        <v>231</v>
      </c>
    </row>
    <row r="117" spans="1:2">
      <c r="A117" s="94" t="s">
        <v>232</v>
      </c>
      <c r="B117" s="95" t="s">
        <v>233</v>
      </c>
    </row>
    <row r="118" spans="1:2">
      <c r="A118" s="94" t="s">
        <v>234</v>
      </c>
      <c r="B118" s="95" t="s">
        <v>235</v>
      </c>
    </row>
    <row r="119" spans="1:2">
      <c r="A119" s="94" t="s">
        <v>236</v>
      </c>
      <c r="B119" s="95" t="s">
        <v>237</v>
      </c>
    </row>
    <row r="120" spans="1:2">
      <c r="A120" s="94" t="s">
        <v>238</v>
      </c>
      <c r="B120" s="95" t="s">
        <v>239</v>
      </c>
    </row>
    <row r="121" spans="1:2">
      <c r="A121" s="94" t="s">
        <v>240</v>
      </c>
      <c r="B121" s="95" t="s">
        <v>241</v>
      </c>
    </row>
    <row r="122" spans="1:2">
      <c r="A122" s="94" t="s">
        <v>242</v>
      </c>
      <c r="B122" s="95" t="s">
        <v>243</v>
      </c>
    </row>
    <row r="123" spans="1:2">
      <c r="A123" s="94" t="s">
        <v>244</v>
      </c>
      <c r="B123" s="95" t="s">
        <v>245</v>
      </c>
    </row>
    <row r="124" spans="1:2">
      <c r="A124" s="94" t="s">
        <v>246</v>
      </c>
      <c r="B124" s="95" t="s">
        <v>247</v>
      </c>
    </row>
    <row r="125" spans="1:2">
      <c r="A125" s="94" t="s">
        <v>248</v>
      </c>
      <c r="B125" s="95" t="s">
        <v>249</v>
      </c>
    </row>
    <row r="126" spans="1:2">
      <c r="A126" s="94" t="s">
        <v>250</v>
      </c>
      <c r="B126" s="95" t="s">
        <v>251</v>
      </c>
    </row>
    <row r="127" spans="1:2">
      <c r="A127" s="94" t="s">
        <v>252</v>
      </c>
      <c r="B127" s="95" t="s">
        <v>253</v>
      </c>
    </row>
    <row r="128" spans="1:2">
      <c r="A128" s="94" t="s">
        <v>254</v>
      </c>
      <c r="B128" s="95" t="s">
        <v>255</v>
      </c>
    </row>
    <row r="129" spans="1:2">
      <c r="A129" s="94" t="s">
        <v>256</v>
      </c>
      <c r="B129" s="95" t="s">
        <v>257</v>
      </c>
    </row>
    <row r="130" spans="1:2">
      <c r="A130" s="94" t="s">
        <v>258</v>
      </c>
      <c r="B130" s="95" t="s">
        <v>259</v>
      </c>
    </row>
    <row r="131" spans="1:2">
      <c r="A131" s="94" t="s">
        <v>260</v>
      </c>
      <c r="B131" s="95" t="s">
        <v>261</v>
      </c>
    </row>
    <row r="132" spans="1:2">
      <c r="A132" s="94" t="s">
        <v>262</v>
      </c>
      <c r="B132" s="95"/>
    </row>
    <row r="133" spans="1:2">
      <c r="A133" s="94" t="s">
        <v>263</v>
      </c>
      <c r="B133" s="95" t="s">
        <v>264</v>
      </c>
    </row>
    <row r="134" spans="1:2">
      <c r="A134" s="94" t="s">
        <v>265</v>
      </c>
      <c r="B134" s="95" t="s">
        <v>266</v>
      </c>
    </row>
    <row r="135" spans="1:2">
      <c r="A135" s="94" t="s">
        <v>267</v>
      </c>
      <c r="B135" s="95" t="s">
        <v>268</v>
      </c>
    </row>
    <row r="136" spans="1:2">
      <c r="A136" s="94" t="s">
        <v>269</v>
      </c>
      <c r="B136" s="95" t="s">
        <v>270</v>
      </c>
    </row>
    <row r="137" spans="1:2">
      <c r="A137" s="94" t="s">
        <v>271</v>
      </c>
      <c r="B137" s="95" t="s">
        <v>272</v>
      </c>
    </row>
    <row r="138" spans="1:2">
      <c r="A138" s="94" t="s">
        <v>273</v>
      </c>
      <c r="B138" s="98" t="s">
        <v>274</v>
      </c>
    </row>
    <row r="139" spans="1:2">
      <c r="A139" s="94" t="s">
        <v>275</v>
      </c>
      <c r="B139" s="95" t="s">
        <v>276</v>
      </c>
    </row>
    <row r="140" spans="1:2">
      <c r="A140" s="94" t="s">
        <v>277</v>
      </c>
      <c r="B140" s="95" t="s">
        <v>278</v>
      </c>
    </row>
    <row r="141" spans="1:2">
      <c r="A141" s="94" t="s">
        <v>279</v>
      </c>
      <c r="B141" s="95" t="s">
        <v>280</v>
      </c>
    </row>
    <row r="142" spans="1:2">
      <c r="A142" s="94" t="s">
        <v>281</v>
      </c>
      <c r="B142" s="95" t="s">
        <v>282</v>
      </c>
    </row>
    <row r="143" spans="1:2">
      <c r="A143" s="94" t="s">
        <v>283</v>
      </c>
      <c r="B143" s="98" t="s">
        <v>284</v>
      </c>
    </row>
    <row r="144" spans="1:2">
      <c r="A144" s="94" t="s">
        <v>285</v>
      </c>
      <c r="B144" s="95"/>
    </row>
    <row r="145" spans="1:2">
      <c r="A145" s="94" t="s">
        <v>286</v>
      </c>
      <c r="B145" s="95" t="s">
        <v>287</v>
      </c>
    </row>
    <row r="146" spans="1:2">
      <c r="A146" s="94" t="s">
        <v>288</v>
      </c>
      <c r="B146" s="95" t="s">
        <v>289</v>
      </c>
    </row>
    <row r="147" spans="1:2">
      <c r="A147" s="94" t="s">
        <v>290</v>
      </c>
      <c r="B147" s="95" t="s">
        <v>291</v>
      </c>
    </row>
    <row r="148" spans="1:2">
      <c r="A148" s="94" t="s">
        <v>292</v>
      </c>
      <c r="B148" s="95" t="s">
        <v>293</v>
      </c>
    </row>
    <row r="149" spans="1:2">
      <c r="A149" s="94" t="s">
        <v>294</v>
      </c>
      <c r="B149" s="95" t="s">
        <v>295</v>
      </c>
    </row>
    <row r="150" spans="1:2">
      <c r="A150" s="94" t="s">
        <v>296</v>
      </c>
      <c r="B150" s="95" t="s">
        <v>297</v>
      </c>
    </row>
    <row r="151" spans="1:2">
      <c r="A151" s="94" t="s">
        <v>298</v>
      </c>
      <c r="B151" s="95" t="s">
        <v>299</v>
      </c>
    </row>
    <row r="152" spans="1:2">
      <c r="A152" s="94" t="s">
        <v>300</v>
      </c>
      <c r="B152" s="95" t="s">
        <v>301</v>
      </c>
    </row>
    <row r="153" spans="1:2">
      <c r="A153" s="94" t="s">
        <v>302</v>
      </c>
      <c r="B153" s="95" t="s">
        <v>303</v>
      </c>
    </row>
    <row r="154" spans="1:2">
      <c r="A154" s="94" t="s">
        <v>304</v>
      </c>
      <c r="B154" s="95" t="s">
        <v>305</v>
      </c>
    </row>
    <row r="155" spans="1:2">
      <c r="A155" s="94" t="s">
        <v>306</v>
      </c>
      <c r="B155" s="95" t="s">
        <v>307</v>
      </c>
    </row>
    <row r="156" spans="1:2">
      <c r="A156" s="94" t="s">
        <v>308</v>
      </c>
      <c r="B156" s="95" t="s">
        <v>309</v>
      </c>
    </row>
    <row r="157" spans="1:2">
      <c r="A157" s="94" t="s">
        <v>310</v>
      </c>
      <c r="B157" s="95" t="s">
        <v>311</v>
      </c>
    </row>
    <row r="158" spans="1:2">
      <c r="A158" s="94" t="s">
        <v>312</v>
      </c>
      <c r="B158" s="95" t="s">
        <v>313</v>
      </c>
    </row>
    <row r="159" spans="1:2">
      <c r="A159" s="94" t="s">
        <v>314</v>
      </c>
      <c r="B159" s="95" t="s">
        <v>315</v>
      </c>
    </row>
    <row r="160" spans="1:2">
      <c r="A160" s="94" t="s">
        <v>316</v>
      </c>
      <c r="B160" s="95" t="s">
        <v>317</v>
      </c>
    </row>
    <row r="161" spans="1:2">
      <c r="A161" s="94" t="s">
        <v>318</v>
      </c>
      <c r="B161" s="95"/>
    </row>
    <row r="162" spans="1:2">
      <c r="A162" s="94" t="s">
        <v>319</v>
      </c>
      <c r="B162" s="95" t="s">
        <v>320</v>
      </c>
    </row>
    <row r="163" spans="1:2">
      <c r="A163" s="94" t="s">
        <v>321</v>
      </c>
      <c r="B163" s="95" t="s">
        <v>322</v>
      </c>
    </row>
    <row r="164" spans="1:2">
      <c r="A164" s="94" t="s">
        <v>323</v>
      </c>
      <c r="B164" s="95" t="s">
        <v>324</v>
      </c>
    </row>
    <row r="165" spans="1:2">
      <c r="A165" s="94" t="s">
        <v>325</v>
      </c>
      <c r="B165" s="95" t="s">
        <v>326</v>
      </c>
    </row>
    <row r="166" spans="1:2">
      <c r="A166" s="94" t="s">
        <v>327</v>
      </c>
      <c r="B166" s="95" t="s">
        <v>328</v>
      </c>
    </row>
    <row r="167" spans="1:2">
      <c r="A167" s="94" t="s">
        <v>329</v>
      </c>
      <c r="B167" s="95" t="s">
        <v>330</v>
      </c>
    </row>
    <row r="168" spans="1:2">
      <c r="A168" s="94" t="s">
        <v>331</v>
      </c>
      <c r="B168" s="95" t="s">
        <v>332</v>
      </c>
    </row>
    <row r="169" spans="1:2">
      <c r="A169" s="94" t="s">
        <v>333</v>
      </c>
      <c r="B169" s="95" t="s">
        <v>334</v>
      </c>
    </row>
    <row r="170" spans="1:2">
      <c r="A170" s="94" t="s">
        <v>335</v>
      </c>
      <c r="B170" s="95" t="s">
        <v>336</v>
      </c>
    </row>
    <row r="171" spans="1:2">
      <c r="A171" s="94" t="s">
        <v>337</v>
      </c>
      <c r="B171" s="95" t="s">
        <v>338</v>
      </c>
    </row>
    <row r="172" spans="1:2">
      <c r="A172" s="94" t="s">
        <v>339</v>
      </c>
      <c r="B172" s="95" t="s">
        <v>340</v>
      </c>
    </row>
    <row r="173" spans="1:2">
      <c r="A173" s="94" t="s">
        <v>341</v>
      </c>
      <c r="B173" s="95" t="s">
        <v>342</v>
      </c>
    </row>
    <row r="174" spans="1:2">
      <c r="A174" s="94" t="s">
        <v>343</v>
      </c>
      <c r="B174" s="95" t="s">
        <v>344</v>
      </c>
    </row>
    <row r="175" spans="1:2">
      <c r="A175" s="94" t="s">
        <v>345</v>
      </c>
      <c r="B175" s="95" t="s">
        <v>346</v>
      </c>
    </row>
    <row r="176" spans="1:2">
      <c r="A176" s="94" t="s">
        <v>347</v>
      </c>
      <c r="B176" s="95" t="s">
        <v>348</v>
      </c>
    </row>
    <row r="177" spans="1:2">
      <c r="A177" s="94" t="s">
        <v>349</v>
      </c>
      <c r="B177" s="95" t="s">
        <v>350</v>
      </c>
    </row>
    <row r="178" spans="1:2">
      <c r="A178" s="94" t="s">
        <v>351</v>
      </c>
      <c r="B178" s="95" t="s">
        <v>352</v>
      </c>
    </row>
    <row r="179" spans="1:2">
      <c r="A179" s="94" t="s">
        <v>353</v>
      </c>
      <c r="B179" s="95" t="s">
        <v>352</v>
      </c>
    </row>
    <row r="180" spans="1:2">
      <c r="A180" s="94" t="s">
        <v>354</v>
      </c>
      <c r="B180" s="95" t="s">
        <v>355</v>
      </c>
    </row>
    <row r="181" spans="1:2">
      <c r="A181" s="94" t="s">
        <v>356</v>
      </c>
      <c r="B181" s="95" t="s">
        <v>357</v>
      </c>
    </row>
    <row r="182" spans="1:2">
      <c r="A182" s="94" t="s">
        <v>358</v>
      </c>
      <c r="B182" s="95" t="s">
        <v>359</v>
      </c>
    </row>
    <row r="183" spans="1:2">
      <c r="A183" s="94" t="s">
        <v>360</v>
      </c>
      <c r="B183" s="95" t="s">
        <v>361</v>
      </c>
    </row>
    <row r="184" spans="1:2">
      <c r="A184" s="94" t="s">
        <v>362</v>
      </c>
      <c r="B184" s="95" t="s">
        <v>363</v>
      </c>
    </row>
    <row r="185" spans="1:2">
      <c r="A185" s="94" t="s">
        <v>364</v>
      </c>
      <c r="B185" s="95" t="s">
        <v>365</v>
      </c>
    </row>
    <row r="186" spans="1:2">
      <c r="A186" s="94" t="s">
        <v>366</v>
      </c>
      <c r="B186" s="98" t="s">
        <v>367</v>
      </c>
    </row>
    <row r="187" spans="1:2">
      <c r="A187" s="94" t="s">
        <v>368</v>
      </c>
      <c r="B187" s="95" t="s">
        <v>369</v>
      </c>
    </row>
    <row r="188" spans="1:2">
      <c r="A188" s="94" t="s">
        <v>370</v>
      </c>
      <c r="B188" s="95" t="s">
        <v>371</v>
      </c>
    </row>
    <row r="189" spans="1:2">
      <c r="A189" s="94" t="s">
        <v>372</v>
      </c>
      <c r="B189" s="95" t="s">
        <v>373</v>
      </c>
    </row>
    <row r="190" spans="1:2">
      <c r="A190" s="94" t="s">
        <v>374</v>
      </c>
      <c r="B190" s="95" t="s">
        <v>375</v>
      </c>
    </row>
    <row r="191" spans="1:2">
      <c r="A191" s="94" t="s">
        <v>376</v>
      </c>
      <c r="B191" s="95" t="s">
        <v>377</v>
      </c>
    </row>
    <row r="192" spans="1:2">
      <c r="A192" s="94" t="s">
        <v>378</v>
      </c>
      <c r="B192" s="98" t="s">
        <v>379</v>
      </c>
    </row>
    <row r="193" spans="1:2">
      <c r="A193" s="94" t="s">
        <v>380</v>
      </c>
      <c r="B193" s="95" t="s">
        <v>381</v>
      </c>
    </row>
    <row r="194" spans="1:2">
      <c r="A194" s="94" t="s">
        <v>382</v>
      </c>
      <c r="B194" s="95" t="s">
        <v>189</v>
      </c>
    </row>
    <row r="195" spans="1:2">
      <c r="A195" s="94" t="s">
        <v>383</v>
      </c>
      <c r="B195" s="95" t="s">
        <v>384</v>
      </c>
    </row>
    <row r="196" spans="1:2">
      <c r="A196" s="94" t="s">
        <v>385</v>
      </c>
      <c r="B196" s="95" t="s">
        <v>386</v>
      </c>
    </row>
    <row r="197" spans="1:2">
      <c r="A197" s="94" t="s">
        <v>387</v>
      </c>
      <c r="B197" s="95" t="s">
        <v>388</v>
      </c>
    </row>
    <row r="198" spans="1:2">
      <c r="A198" s="94" t="s">
        <v>389</v>
      </c>
      <c r="B198" s="95" t="s">
        <v>390</v>
      </c>
    </row>
    <row r="199" spans="1:2">
      <c r="A199" s="94" t="s">
        <v>391</v>
      </c>
      <c r="B199" s="95" t="s">
        <v>392</v>
      </c>
    </row>
    <row r="200" spans="1:2">
      <c r="A200" s="94" t="s">
        <v>393</v>
      </c>
      <c r="B200" s="95" t="s">
        <v>394</v>
      </c>
    </row>
    <row r="201" spans="1:2">
      <c r="A201" s="94" t="s">
        <v>395</v>
      </c>
      <c r="B201" s="95" t="s">
        <v>396</v>
      </c>
    </row>
    <row r="202" spans="1:2">
      <c r="A202" s="94" t="s">
        <v>397</v>
      </c>
      <c r="B202" s="95" t="s">
        <v>398</v>
      </c>
    </row>
    <row r="203" spans="1:2">
      <c r="A203" s="94" t="s">
        <v>399</v>
      </c>
      <c r="B203" s="95" t="s">
        <v>400</v>
      </c>
    </row>
    <row r="204" spans="1:2">
      <c r="A204" s="94" t="s">
        <v>401</v>
      </c>
      <c r="B204" s="95" t="s">
        <v>402</v>
      </c>
    </row>
    <row r="205" spans="1:2">
      <c r="A205" s="94" t="s">
        <v>403</v>
      </c>
      <c r="B205" s="95" t="s">
        <v>404</v>
      </c>
    </row>
    <row r="206" spans="1:2">
      <c r="A206" s="94" t="s">
        <v>405</v>
      </c>
      <c r="B206" s="95" t="s">
        <v>406</v>
      </c>
    </row>
    <row r="207" spans="1:2">
      <c r="A207" s="94" t="s">
        <v>407</v>
      </c>
      <c r="B207" s="95" t="s">
        <v>408</v>
      </c>
    </row>
    <row r="208" spans="1:2">
      <c r="A208" s="94" t="s">
        <v>409</v>
      </c>
      <c r="B208" s="95" t="s">
        <v>410</v>
      </c>
    </row>
    <row r="209" spans="1:2">
      <c r="A209" s="94" t="s">
        <v>411</v>
      </c>
      <c r="B209" s="95" t="s">
        <v>412</v>
      </c>
    </row>
    <row r="210" spans="1:2">
      <c r="A210" s="94" t="s">
        <v>413</v>
      </c>
      <c r="B210" s="95" t="s">
        <v>414</v>
      </c>
    </row>
    <row r="211" spans="1:2">
      <c r="A211" s="94" t="s">
        <v>415</v>
      </c>
      <c r="B211" s="95" t="s">
        <v>416</v>
      </c>
    </row>
    <row r="212" spans="1:2">
      <c r="A212" s="94" t="s">
        <v>417</v>
      </c>
      <c r="B212" s="95" t="s">
        <v>418</v>
      </c>
    </row>
    <row r="213" spans="1:2">
      <c r="A213" s="94" t="s">
        <v>419</v>
      </c>
      <c r="B213" s="98" t="s">
        <v>420</v>
      </c>
    </row>
    <row r="214" spans="1:2">
      <c r="A214" s="94" t="s">
        <v>421</v>
      </c>
      <c r="B214" s="95" t="s">
        <v>422</v>
      </c>
    </row>
    <row r="215" spans="1:2">
      <c r="A215" s="94" t="s">
        <v>423</v>
      </c>
      <c r="B215" s="95" t="s">
        <v>424</v>
      </c>
    </row>
    <row r="216" spans="1:2">
      <c r="A216" s="94" t="s">
        <v>425</v>
      </c>
      <c r="B216" s="95" t="s">
        <v>426</v>
      </c>
    </row>
    <row r="217" spans="1:2">
      <c r="A217" s="94" t="s">
        <v>427</v>
      </c>
      <c r="B217" s="95" t="s">
        <v>428</v>
      </c>
    </row>
    <row r="218" spans="1:2">
      <c r="A218" s="94" t="s">
        <v>429</v>
      </c>
      <c r="B218" s="95" t="s">
        <v>430</v>
      </c>
    </row>
    <row r="219" spans="1:2">
      <c r="A219" s="94" t="s">
        <v>431</v>
      </c>
      <c r="B219" s="95" t="s">
        <v>432</v>
      </c>
    </row>
    <row r="220" spans="1:2">
      <c r="A220" s="94" t="s">
        <v>433</v>
      </c>
      <c r="B220" s="95" t="s">
        <v>434</v>
      </c>
    </row>
    <row r="221" spans="1:2">
      <c r="A221" s="94" t="s">
        <v>435</v>
      </c>
      <c r="B221" s="95" t="s">
        <v>436</v>
      </c>
    </row>
    <row r="222" spans="1:2">
      <c r="A222" s="94" t="s">
        <v>437</v>
      </c>
      <c r="B222" s="95" t="s">
        <v>438</v>
      </c>
    </row>
    <row r="223" spans="1:2">
      <c r="A223" s="94" t="s">
        <v>439</v>
      </c>
      <c r="B223" s="95" t="s">
        <v>440</v>
      </c>
    </row>
    <row r="224" spans="1:2">
      <c r="A224" s="94" t="s">
        <v>441</v>
      </c>
      <c r="B224" s="95" t="s">
        <v>442</v>
      </c>
    </row>
    <row r="225" spans="1:2">
      <c r="A225" s="94" t="s">
        <v>443</v>
      </c>
      <c r="B225" s="95" t="s">
        <v>444</v>
      </c>
    </row>
    <row r="226" spans="1:2">
      <c r="A226" s="94" t="s">
        <v>445</v>
      </c>
      <c r="B226" s="95" t="s">
        <v>446</v>
      </c>
    </row>
    <row r="227" spans="1:2">
      <c r="A227" s="94" t="s">
        <v>447</v>
      </c>
      <c r="B227" s="95" t="s">
        <v>448</v>
      </c>
    </row>
    <row r="228" spans="1:2">
      <c r="A228" s="94" t="s">
        <v>449</v>
      </c>
      <c r="B228" s="95" t="s">
        <v>450</v>
      </c>
    </row>
    <row r="229" spans="1:2">
      <c r="A229" s="94" t="s">
        <v>451</v>
      </c>
      <c r="B229" s="95" t="s">
        <v>452</v>
      </c>
    </row>
    <row r="230" spans="1:2">
      <c r="A230" s="94" t="s">
        <v>453</v>
      </c>
      <c r="B230" s="95" t="s">
        <v>454</v>
      </c>
    </row>
    <row r="231" spans="1:2">
      <c r="A231" s="94" t="s">
        <v>455</v>
      </c>
      <c r="B231" s="95" t="s">
        <v>456</v>
      </c>
    </row>
    <row r="232" spans="1:2">
      <c r="A232" s="94" t="s">
        <v>457</v>
      </c>
      <c r="B232" s="95" t="s">
        <v>458</v>
      </c>
    </row>
    <row r="233" spans="1:2">
      <c r="A233" s="94" t="s">
        <v>459</v>
      </c>
      <c r="B233" s="95" t="s">
        <v>460</v>
      </c>
    </row>
    <row r="234" spans="1:2">
      <c r="A234" s="94" t="s">
        <v>461</v>
      </c>
      <c r="B234" s="95" t="s">
        <v>462</v>
      </c>
    </row>
    <row r="235" spans="1:2">
      <c r="A235" s="94" t="s">
        <v>463</v>
      </c>
      <c r="B235" s="95" t="s">
        <v>464</v>
      </c>
    </row>
    <row r="236" spans="1:2">
      <c r="A236" s="94" t="s">
        <v>465</v>
      </c>
      <c r="B236" s="95" t="s">
        <v>466</v>
      </c>
    </row>
    <row r="237" spans="1:2">
      <c r="A237" s="94" t="s">
        <v>467</v>
      </c>
      <c r="B237" s="95" t="s">
        <v>29</v>
      </c>
    </row>
    <row r="238" spans="1:2">
      <c r="A238" s="94" t="s">
        <v>468</v>
      </c>
      <c r="B238" s="95" t="s">
        <v>469</v>
      </c>
    </row>
    <row r="239" spans="1:2">
      <c r="A239" s="94" t="s">
        <v>470</v>
      </c>
      <c r="B239" s="95" t="s">
        <v>471</v>
      </c>
    </row>
    <row r="240" spans="1:2">
      <c r="A240" s="94" t="s">
        <v>472</v>
      </c>
      <c r="B240" s="95" t="s">
        <v>473</v>
      </c>
    </row>
    <row r="241" spans="1:2">
      <c r="A241" s="94" t="s">
        <v>474</v>
      </c>
      <c r="B241" s="95" t="s">
        <v>471</v>
      </c>
    </row>
    <row r="242" spans="1:2">
      <c r="A242" s="94" t="s">
        <v>475</v>
      </c>
      <c r="B242" s="95" t="s">
        <v>31</v>
      </c>
    </row>
    <row r="243" spans="1:2">
      <c r="A243" s="94" t="s">
        <v>476</v>
      </c>
      <c r="B243" s="95" t="s">
        <v>477</v>
      </c>
    </row>
    <row r="244" spans="1:2">
      <c r="A244" s="94" t="s">
        <v>478</v>
      </c>
      <c r="B244" s="95" t="s">
        <v>479</v>
      </c>
    </row>
    <row r="245" spans="1:2">
      <c r="A245" s="94" t="s">
        <v>480</v>
      </c>
      <c r="B245" s="95" t="s">
        <v>21</v>
      </c>
    </row>
    <row r="246" spans="1:3">
      <c r="A246" s="94" t="s">
        <v>481</v>
      </c>
      <c r="B246" s="95" t="s">
        <v>482</v>
      </c>
      <c r="C246" t="s">
        <v>483</v>
      </c>
    </row>
    <row r="247" spans="1:2">
      <c r="A247" s="94" t="s">
        <v>484</v>
      </c>
      <c r="B247" s="95" t="s">
        <v>101</v>
      </c>
    </row>
    <row r="248" spans="1:2">
      <c r="A248" s="94" t="s">
        <v>485</v>
      </c>
      <c r="B248" s="95" t="s">
        <v>471</v>
      </c>
    </row>
    <row r="249" spans="1:2">
      <c r="A249" s="94" t="s">
        <v>486</v>
      </c>
      <c r="B249" s="95" t="s">
        <v>487</v>
      </c>
    </row>
    <row r="250" spans="1:2">
      <c r="A250" s="94" t="s">
        <v>488</v>
      </c>
      <c r="B250" s="95" t="s">
        <v>489</v>
      </c>
    </row>
    <row r="251" spans="1:2">
      <c r="A251" s="94" t="s">
        <v>490</v>
      </c>
      <c r="B251" s="95" t="s">
        <v>491</v>
      </c>
    </row>
    <row r="252" spans="1:2">
      <c r="A252" s="94" t="s">
        <v>492</v>
      </c>
      <c r="B252" s="95" t="s">
        <v>493</v>
      </c>
    </row>
    <row r="253" spans="1:2">
      <c r="A253" s="94" t="s">
        <v>494</v>
      </c>
      <c r="B253" s="95" t="s">
        <v>487</v>
      </c>
    </row>
    <row r="254" spans="1:2">
      <c r="A254" s="94" t="s">
        <v>495</v>
      </c>
      <c r="B254" s="99"/>
    </row>
    <row r="255" spans="1:2">
      <c r="A255" s="94" t="s">
        <v>496</v>
      </c>
      <c r="B255" s="95" t="s">
        <v>497</v>
      </c>
    </row>
    <row r="256" spans="1:2">
      <c r="A256" s="94" t="s">
        <v>498</v>
      </c>
      <c r="B256" s="95" t="s">
        <v>161</v>
      </c>
    </row>
    <row r="257" spans="1:2">
      <c r="A257" s="94" t="s">
        <v>499</v>
      </c>
      <c r="B257" s="95" t="s">
        <v>161</v>
      </c>
    </row>
    <row r="258" spans="1:2">
      <c r="A258" s="94" t="s">
        <v>500</v>
      </c>
      <c r="B258" s="95" t="s">
        <v>501</v>
      </c>
    </row>
    <row r="259" spans="1:2">
      <c r="A259" s="96" t="s">
        <v>502</v>
      </c>
      <c r="B259" s="95" t="s">
        <v>501</v>
      </c>
    </row>
    <row r="260" spans="1:2">
      <c r="A260" s="94" t="s">
        <v>503</v>
      </c>
      <c r="B260" s="95" t="s">
        <v>504</v>
      </c>
    </row>
    <row r="261" spans="1:2">
      <c r="A261" s="94" t="s">
        <v>505</v>
      </c>
      <c r="B261" s="95" t="s">
        <v>506</v>
      </c>
    </row>
    <row r="262" spans="1:2">
      <c r="A262" s="94" t="s">
        <v>507</v>
      </c>
      <c r="B262" s="95"/>
    </row>
    <row r="263" spans="1:2">
      <c r="A263" s="94" t="s">
        <v>508</v>
      </c>
      <c r="B263" s="95" t="s">
        <v>509</v>
      </c>
    </row>
    <row r="264" spans="1:2">
      <c r="A264" s="94" t="s">
        <v>510</v>
      </c>
      <c r="B264" s="95" t="s">
        <v>511</v>
      </c>
    </row>
    <row r="265" spans="1:2">
      <c r="A265" s="94" t="s">
        <v>512</v>
      </c>
      <c r="B265" s="95" t="s">
        <v>513</v>
      </c>
    </row>
    <row r="266" spans="1:2">
      <c r="A266" s="94" t="s">
        <v>514</v>
      </c>
      <c r="B266" s="95" t="s">
        <v>515</v>
      </c>
    </row>
    <row r="267" spans="1:2">
      <c r="A267" s="94" t="s">
        <v>516</v>
      </c>
      <c r="B267" s="95" t="s">
        <v>517</v>
      </c>
    </row>
    <row r="268" spans="1:2">
      <c r="A268" s="94" t="s">
        <v>518</v>
      </c>
      <c r="B268" s="95" t="s">
        <v>519</v>
      </c>
    </row>
    <row r="269" spans="1:2">
      <c r="A269" s="94" t="s">
        <v>520</v>
      </c>
      <c r="B269" s="95" t="s">
        <v>521</v>
      </c>
    </row>
    <row r="270" spans="1:2">
      <c r="A270" s="94" t="s">
        <v>522</v>
      </c>
      <c r="B270" s="95" t="s">
        <v>523</v>
      </c>
    </row>
    <row r="271" spans="1:2">
      <c r="A271" s="94" t="s">
        <v>524</v>
      </c>
      <c r="B271" s="95" t="s">
        <v>525</v>
      </c>
    </row>
    <row r="272" spans="1:2">
      <c r="A272" s="94" t="s">
        <v>526</v>
      </c>
      <c r="B272" s="95" t="s">
        <v>527</v>
      </c>
    </row>
    <row r="273" spans="1:2">
      <c r="A273" s="94" t="s">
        <v>528</v>
      </c>
      <c r="B273" s="95" t="s">
        <v>529</v>
      </c>
    </row>
    <row r="274" spans="1:2">
      <c r="A274" s="94" t="s">
        <v>530</v>
      </c>
      <c r="B274" s="95"/>
    </row>
    <row r="275" spans="1:2">
      <c r="A275" s="94" t="s">
        <v>531</v>
      </c>
      <c r="B275" s="95"/>
    </row>
    <row r="276" spans="1:2">
      <c r="A276" s="94" t="s">
        <v>532</v>
      </c>
      <c r="B276" s="95"/>
    </row>
    <row r="277" spans="1:2">
      <c r="A277" s="94" t="s">
        <v>533</v>
      </c>
      <c r="B277" s="95" t="s">
        <v>534</v>
      </c>
    </row>
    <row r="278" spans="1:2">
      <c r="A278" s="94" t="s">
        <v>535</v>
      </c>
      <c r="B278" s="95" t="s">
        <v>536</v>
      </c>
    </row>
    <row r="279" spans="1:2">
      <c r="A279" s="94" t="s">
        <v>537</v>
      </c>
      <c r="B279" s="95" t="s">
        <v>538</v>
      </c>
    </row>
    <row r="280" spans="1:2">
      <c r="A280" s="94" t="s">
        <v>539</v>
      </c>
      <c r="B280" s="95"/>
    </row>
    <row r="281" spans="1:2">
      <c r="A281" s="94" t="s">
        <v>540</v>
      </c>
      <c r="B281" s="95" t="s">
        <v>541</v>
      </c>
    </row>
    <row r="282" spans="1:2">
      <c r="A282" s="94" t="s">
        <v>542</v>
      </c>
      <c r="B282" s="95" t="s">
        <v>543</v>
      </c>
    </row>
    <row r="283" spans="1:2">
      <c r="A283" s="94" t="s">
        <v>544</v>
      </c>
      <c r="B283" s="95" t="s">
        <v>545</v>
      </c>
    </row>
    <row r="284" spans="1:2">
      <c r="A284" s="94" t="s">
        <v>546</v>
      </c>
      <c r="B284" s="95"/>
    </row>
    <row r="285" spans="1:2">
      <c r="A285" s="94" t="s">
        <v>547</v>
      </c>
      <c r="B285" s="95" t="s">
        <v>548</v>
      </c>
    </row>
    <row r="286" spans="1:2">
      <c r="A286" s="94" t="s">
        <v>549</v>
      </c>
      <c r="B286" s="95" t="s">
        <v>550</v>
      </c>
    </row>
    <row r="287" spans="1:2">
      <c r="A287" s="94" t="s">
        <v>551</v>
      </c>
      <c r="B287" s="95" t="s">
        <v>552</v>
      </c>
    </row>
    <row r="288" spans="1:2">
      <c r="A288" s="94" t="s">
        <v>553</v>
      </c>
      <c r="B288" s="95" t="s">
        <v>554</v>
      </c>
    </row>
    <row r="289" spans="1:2">
      <c r="A289" s="94" t="s">
        <v>555</v>
      </c>
      <c r="B289" s="95" t="s">
        <v>556</v>
      </c>
    </row>
    <row r="290" spans="1:2">
      <c r="A290" s="94" t="s">
        <v>557</v>
      </c>
      <c r="B290" s="95" t="s">
        <v>558</v>
      </c>
    </row>
    <row r="291" spans="1:2">
      <c r="A291" s="94" t="s">
        <v>559</v>
      </c>
      <c r="B291" s="95" t="s">
        <v>560</v>
      </c>
    </row>
    <row r="292" spans="1:2">
      <c r="A292" s="94" t="s">
        <v>561</v>
      </c>
      <c r="B292" s="95"/>
    </row>
    <row r="293" spans="1:2">
      <c r="A293" s="94" t="s">
        <v>562</v>
      </c>
      <c r="B293" s="95"/>
    </row>
    <row r="294" spans="1:2">
      <c r="A294" s="94" t="s">
        <v>563</v>
      </c>
      <c r="B294" s="95" t="s">
        <v>564</v>
      </c>
    </row>
    <row r="295" spans="1:2">
      <c r="A295" s="94" t="s">
        <v>565</v>
      </c>
      <c r="B295" s="95"/>
    </row>
    <row r="296" spans="1:2">
      <c r="A296" s="94" t="s">
        <v>566</v>
      </c>
      <c r="B296" s="95" t="s">
        <v>567</v>
      </c>
    </row>
    <row r="297" spans="1:2">
      <c r="A297" s="94" t="s">
        <v>568</v>
      </c>
      <c r="B297" s="95" t="s">
        <v>569</v>
      </c>
    </row>
    <row r="298" spans="1:2">
      <c r="A298" s="94" t="s">
        <v>570</v>
      </c>
      <c r="B298" s="95" t="s">
        <v>571</v>
      </c>
    </row>
    <row r="299" spans="1:2">
      <c r="A299" s="94" t="s">
        <v>572</v>
      </c>
      <c r="B299" s="95" t="s">
        <v>573</v>
      </c>
    </row>
    <row r="300" spans="1:2">
      <c r="A300" s="94" t="s">
        <v>574</v>
      </c>
      <c r="B300" s="95"/>
    </row>
    <row r="301" spans="1:2">
      <c r="A301" s="94" t="s">
        <v>575</v>
      </c>
      <c r="B301" s="95" t="s">
        <v>576</v>
      </c>
    </row>
    <row r="302" spans="1:2">
      <c r="A302" s="94" t="s">
        <v>577</v>
      </c>
      <c r="B302" s="95"/>
    </row>
    <row r="303" spans="1:2">
      <c r="A303" s="94" t="s">
        <v>578</v>
      </c>
      <c r="B303" s="95"/>
    </row>
    <row r="304" spans="1:2">
      <c r="A304" s="94" t="s">
        <v>579</v>
      </c>
      <c r="B304" s="95"/>
    </row>
    <row r="305" spans="1:2">
      <c r="A305" s="94" t="s">
        <v>580</v>
      </c>
      <c r="B305" s="95"/>
    </row>
    <row r="306" spans="1:2">
      <c r="A306" s="94" t="s">
        <v>581</v>
      </c>
      <c r="B306" s="95" t="s">
        <v>582</v>
      </c>
    </row>
    <row r="307" spans="1:2">
      <c r="A307" s="94" t="s">
        <v>583</v>
      </c>
      <c r="B307" s="95"/>
    </row>
    <row r="308" spans="1:2">
      <c r="A308" s="94" t="s">
        <v>584</v>
      </c>
      <c r="B308" s="95"/>
    </row>
    <row r="309" spans="1:2">
      <c r="A309" s="94" t="s">
        <v>585</v>
      </c>
      <c r="B309" s="95" t="s">
        <v>586</v>
      </c>
    </row>
    <row r="310" spans="1:2">
      <c r="A310" s="94" t="s">
        <v>587</v>
      </c>
      <c r="B310" s="95" t="s">
        <v>588</v>
      </c>
    </row>
    <row r="311" spans="1:2">
      <c r="A311" s="94" t="s">
        <v>589</v>
      </c>
      <c r="B311" s="95" t="s">
        <v>590</v>
      </c>
    </row>
    <row r="312" spans="1:2">
      <c r="A312" s="94" t="s">
        <v>591</v>
      </c>
      <c r="B312" s="95" t="s">
        <v>592</v>
      </c>
    </row>
    <row r="313" spans="1:2">
      <c r="A313" s="94" t="s">
        <v>593</v>
      </c>
      <c r="B313" s="95" t="s">
        <v>594</v>
      </c>
    </row>
    <row r="314" spans="1:2">
      <c r="A314" s="94" t="s">
        <v>595</v>
      </c>
      <c r="B314" s="95" t="s">
        <v>596</v>
      </c>
    </row>
    <row r="315" ht="18" spans="1:1">
      <c r="A315" s="100"/>
    </row>
    <row r="316" ht="18" spans="1:1">
      <c r="A316" s="101"/>
    </row>
    <row r="317" ht="18" spans="1:3">
      <c r="A317" s="101"/>
      <c r="C317" t="s">
        <v>597</v>
      </c>
    </row>
    <row r="321" spans="2:3">
      <c r="B321" s="91" t="s">
        <v>598</v>
      </c>
      <c r="C321" s="102">
        <v>45034</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0"/>
  <sheetViews>
    <sheetView workbookViewId="0">
      <selection activeCell="C7" sqref="C7:F7"/>
    </sheetView>
  </sheetViews>
  <sheetFormatPr defaultColWidth="11" defaultRowHeight="15" outlineLevelCol="2"/>
  <sheetData>
    <row r="1" ht="17.25" spans="1:3">
      <c r="A1" s="87" t="s">
        <v>599</v>
      </c>
      <c r="C1" s="88" t="s">
        <v>600</v>
      </c>
    </row>
    <row r="2" ht="17.25" spans="1:3">
      <c r="A2" s="87">
        <v>2022</v>
      </c>
      <c r="C2" s="89" t="s">
        <v>601</v>
      </c>
    </row>
    <row r="3" ht="17.25" spans="1:3">
      <c r="A3" s="87">
        <v>2023</v>
      </c>
      <c r="C3" s="89" t="s">
        <v>602</v>
      </c>
    </row>
    <row r="4" ht="17.25" spans="1:3">
      <c r="A4" s="87">
        <v>2024</v>
      </c>
      <c r="C4" s="89" t="s">
        <v>603</v>
      </c>
    </row>
    <row r="5" ht="17.25" spans="1:3">
      <c r="A5" s="87">
        <v>2025</v>
      </c>
      <c r="C5" s="89" t="s">
        <v>604</v>
      </c>
    </row>
    <row r="6" ht="17.25" spans="1:1">
      <c r="A6" s="87">
        <v>2026</v>
      </c>
    </row>
    <row r="7" ht="17.25" spans="1:1">
      <c r="A7" s="87">
        <v>2027</v>
      </c>
    </row>
    <row r="8" ht="17.25" spans="1:1">
      <c r="A8" s="87">
        <v>2028</v>
      </c>
    </row>
    <row r="9" ht="17.25" spans="1:1">
      <c r="A9" s="87">
        <v>2029</v>
      </c>
    </row>
    <row r="10" ht="17.25" spans="1:1">
      <c r="A10" s="87">
        <v>2030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
  <sheetViews>
    <sheetView workbookViewId="0">
      <selection activeCell="C7" sqref="C7:F7"/>
    </sheetView>
  </sheetViews>
  <sheetFormatPr defaultColWidth="11" defaultRowHeight="15" outlineLevelCol="3"/>
  <cols>
    <col min="1" max="1" width="26.7142857142857" customWidth="1"/>
  </cols>
  <sheetData>
    <row r="1" ht="39.75" customHeight="1" spans="1:4">
      <c r="A1" s="85" t="s">
        <v>605</v>
      </c>
      <c r="C1" t="s">
        <v>606</v>
      </c>
      <c r="D1" t="s">
        <v>607</v>
      </c>
    </row>
    <row r="2" spans="1:4">
      <c r="A2" s="86" t="s">
        <v>608</v>
      </c>
      <c r="C2" t="s">
        <v>609</v>
      </c>
      <c r="D2">
        <v>1</v>
      </c>
    </row>
    <row r="3" spans="1:4">
      <c r="A3" s="86" t="s">
        <v>610</v>
      </c>
      <c r="C3" t="s">
        <v>611</v>
      </c>
      <c r="D3">
        <v>0</v>
      </c>
    </row>
    <row r="4" spans="1:3">
      <c r="A4" s="86" t="s">
        <v>612</v>
      </c>
      <c r="C4" t="s">
        <v>613</v>
      </c>
    </row>
    <row r="5" spans="1:1">
      <c r="A5" s="86" t="s">
        <v>614</v>
      </c>
    </row>
    <row r="7" spans="1:1">
      <c r="A7" t="s">
        <v>615</v>
      </c>
    </row>
    <row r="8" spans="1:1">
      <c r="A8" t="s">
        <v>616</v>
      </c>
    </row>
    <row r="9" spans="1:1">
      <c r="A9" t="s">
        <v>617</v>
      </c>
    </row>
    <row r="10" spans="1:1">
      <c r="A10" t="s">
        <v>618</v>
      </c>
    </row>
    <row r="11" spans="1:1">
      <c r="A11" t="s">
        <v>619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workbookViewId="0">
      <selection activeCell="C7" sqref="C7:F7"/>
    </sheetView>
  </sheetViews>
  <sheetFormatPr defaultColWidth="11" defaultRowHeight="15" outlineLevelCol="7"/>
  <sheetData>
    <row r="1" customHeight="1" spans="1:8">
      <c r="A1" s="83" t="s">
        <v>620</v>
      </c>
      <c r="E1" s="84" t="s">
        <v>621</v>
      </c>
      <c r="H1" t="s">
        <v>622</v>
      </c>
    </row>
    <row r="2" customHeight="1" spans="1:8">
      <c r="A2" s="83"/>
      <c r="E2" s="84" t="s">
        <v>623</v>
      </c>
      <c r="H2" t="s">
        <v>624</v>
      </c>
    </row>
    <row r="3" ht="19.5" spans="1:8">
      <c r="A3" t="s">
        <v>625</v>
      </c>
      <c r="E3" s="84" t="s">
        <v>626</v>
      </c>
      <c r="H3" t="s">
        <v>627</v>
      </c>
    </row>
    <row r="4" spans="1:8">
      <c r="A4" t="s">
        <v>613</v>
      </c>
      <c r="H4" t="s">
        <v>628</v>
      </c>
    </row>
    <row r="5" spans="1:8">
      <c r="A5" t="s">
        <v>629</v>
      </c>
      <c r="H5" t="s">
        <v>630</v>
      </c>
    </row>
    <row r="6" spans="1:8">
      <c r="A6" t="s">
        <v>631</v>
      </c>
      <c r="G6">
        <v>2</v>
      </c>
      <c r="H6" t="s">
        <v>625</v>
      </c>
    </row>
    <row r="7" spans="1:8">
      <c r="A7" t="s">
        <v>632</v>
      </c>
      <c r="H7" t="s">
        <v>633</v>
      </c>
    </row>
    <row r="8" spans="1:8">
      <c r="A8" t="s">
        <v>634</v>
      </c>
      <c r="H8" t="s">
        <v>635</v>
      </c>
    </row>
    <row r="9" spans="8:8">
      <c r="H9" t="s">
        <v>636</v>
      </c>
    </row>
    <row r="10" spans="8:8">
      <c r="H10" t="s">
        <v>637</v>
      </c>
    </row>
    <row r="11" spans="8:8">
      <c r="H11" t="s">
        <v>638</v>
      </c>
    </row>
    <row r="12" spans="8:8">
      <c r="H12" t="s">
        <v>639</v>
      </c>
    </row>
    <row r="13" spans="8:8">
      <c r="H13" t="s">
        <v>640</v>
      </c>
    </row>
    <row r="14" spans="8:8">
      <c r="H14" t="s">
        <v>641</v>
      </c>
    </row>
    <row r="15" spans="8:8">
      <c r="H15" t="s">
        <v>642</v>
      </c>
    </row>
    <row r="16" spans="8:8">
      <c r="H16" t="s">
        <v>643</v>
      </c>
    </row>
    <row r="17" spans="8:8">
      <c r="H17" t="s">
        <v>644</v>
      </c>
    </row>
    <row r="18" spans="7:8">
      <c r="G18">
        <v>2</v>
      </c>
      <c r="H18" t="s">
        <v>613</v>
      </c>
    </row>
    <row r="19" spans="8:8">
      <c r="H19" t="s">
        <v>645</v>
      </c>
    </row>
    <row r="20" spans="8:8">
      <c r="H20" t="s">
        <v>646</v>
      </c>
    </row>
    <row r="21" spans="7:8">
      <c r="G21">
        <v>2</v>
      </c>
      <c r="H21" t="s">
        <v>629</v>
      </c>
    </row>
    <row r="22" spans="8:8">
      <c r="H22" t="s">
        <v>631</v>
      </c>
    </row>
    <row r="23" spans="8:8">
      <c r="H23" t="s">
        <v>647</v>
      </c>
    </row>
    <row r="24" spans="8:8">
      <c r="H24" t="s">
        <v>648</v>
      </c>
    </row>
    <row r="25" spans="8:8">
      <c r="H25" t="s">
        <v>649</v>
      </c>
    </row>
    <row r="26" spans="8:8">
      <c r="H26" t="s">
        <v>650</v>
      </c>
    </row>
    <row r="27" spans="8:8">
      <c r="H27" t="s">
        <v>651</v>
      </c>
    </row>
    <row r="28" spans="8:8">
      <c r="H28" t="s">
        <v>652</v>
      </c>
    </row>
    <row r="29" spans="8:8">
      <c r="H29" t="s">
        <v>632</v>
      </c>
    </row>
    <row r="30" spans="8:8">
      <c r="H30" t="s">
        <v>653</v>
      </c>
    </row>
    <row r="31" spans="8:8">
      <c r="H31" t="s">
        <v>654</v>
      </c>
    </row>
    <row r="32" spans="8:8">
      <c r="H32" t="s">
        <v>655</v>
      </c>
    </row>
    <row r="33" spans="8:8">
      <c r="H33" t="s">
        <v>656</v>
      </c>
    </row>
    <row r="34" spans="8:8">
      <c r="H34" t="s">
        <v>657</v>
      </c>
    </row>
    <row r="35" spans="8:8">
      <c r="H35" t="s">
        <v>658</v>
      </c>
    </row>
    <row r="36" spans="8:8">
      <c r="H36" t="s">
        <v>659</v>
      </c>
    </row>
    <row r="37" spans="8:8">
      <c r="H37" t="s">
        <v>634</v>
      </c>
    </row>
  </sheetData>
  <mergeCells count="1">
    <mergeCell ref="A1:A2"/>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5"/>
  <sheetViews>
    <sheetView workbookViewId="0">
      <selection activeCell="A8" sqref="A8:K15"/>
    </sheetView>
  </sheetViews>
  <sheetFormatPr defaultColWidth="11" defaultRowHeight="15"/>
  <sheetData>
    <row r="1" ht="16.5" customHeight="1" spans="1:11">
      <c r="A1" s="80" t="s">
        <v>660</v>
      </c>
      <c r="B1" s="80"/>
      <c r="C1" s="80"/>
      <c r="D1" s="80"/>
      <c r="E1" s="80"/>
      <c r="F1" s="80"/>
      <c r="G1" s="80"/>
      <c r="H1" s="80"/>
      <c r="I1" s="80"/>
      <c r="J1" s="80"/>
      <c r="K1" s="80"/>
    </row>
    <row r="2" ht="19.5" customHeight="1" spans="1:11">
      <c r="A2" s="81"/>
      <c r="B2" s="81"/>
      <c r="C2" s="81"/>
      <c r="D2" s="81"/>
      <c r="E2" s="81"/>
      <c r="F2" s="81"/>
      <c r="G2" s="81"/>
      <c r="H2" s="81"/>
      <c r="I2" s="81"/>
      <c r="J2" s="81"/>
      <c r="K2" s="81"/>
    </row>
    <row r="3" ht="19.5" customHeight="1" spans="1:11">
      <c r="A3" s="81"/>
      <c r="B3" s="81"/>
      <c r="C3" s="81"/>
      <c r="D3" s="81"/>
      <c r="E3" s="81"/>
      <c r="F3" s="81"/>
      <c r="G3" s="81"/>
      <c r="H3" s="81"/>
      <c r="I3" s="81"/>
      <c r="J3" s="81"/>
      <c r="K3" s="81"/>
    </row>
    <row r="4" ht="19.5" customHeight="1" spans="1:11">
      <c r="A4" s="81"/>
      <c r="B4" s="81"/>
      <c r="C4" s="81"/>
      <c r="D4" s="81"/>
      <c r="E4" s="81"/>
      <c r="F4" s="81"/>
      <c r="G4" s="81"/>
      <c r="H4" s="81"/>
      <c r="I4" s="81"/>
      <c r="J4" s="81"/>
      <c r="K4" s="81"/>
    </row>
    <row r="5" ht="57" customHeight="1" spans="1:11">
      <c r="A5" s="81"/>
      <c r="B5" s="81"/>
      <c r="C5" s="81"/>
      <c r="D5" s="81"/>
      <c r="E5" s="81"/>
      <c r="F5" s="81"/>
      <c r="G5" s="81"/>
      <c r="H5" s="81"/>
      <c r="I5" s="81"/>
      <c r="J5" s="81"/>
      <c r="K5" s="81"/>
    </row>
    <row r="8" spans="1:11">
      <c r="A8" s="82" t="s">
        <v>661</v>
      </c>
      <c r="B8" s="82"/>
      <c r="C8" s="82"/>
      <c r="D8" s="82"/>
      <c r="E8" s="82"/>
      <c r="F8" s="82"/>
      <c r="G8" s="82"/>
      <c r="H8" s="82"/>
      <c r="I8" s="82"/>
      <c r="J8" s="82"/>
      <c r="K8" s="82"/>
    </row>
    <row r="9" spans="1:11">
      <c r="A9" s="82"/>
      <c r="B9" s="82"/>
      <c r="C9" s="82"/>
      <c r="D9" s="82"/>
      <c r="E9" s="82"/>
      <c r="F9" s="82"/>
      <c r="G9" s="82"/>
      <c r="H9" s="82"/>
      <c r="I9" s="82"/>
      <c r="J9" s="82"/>
      <c r="K9" s="82"/>
    </row>
    <row r="10" spans="1:11">
      <c r="A10" s="82"/>
      <c r="B10" s="82"/>
      <c r="C10" s="82"/>
      <c r="D10" s="82"/>
      <c r="E10" s="82"/>
      <c r="F10" s="82"/>
      <c r="G10" s="82"/>
      <c r="H10" s="82"/>
      <c r="I10" s="82"/>
      <c r="J10" s="82"/>
      <c r="K10" s="82"/>
    </row>
    <row r="11" spans="1:11">
      <c r="A11" s="82"/>
      <c r="B11" s="82"/>
      <c r="C11" s="82"/>
      <c r="D11" s="82"/>
      <c r="E11" s="82"/>
      <c r="F11" s="82"/>
      <c r="G11" s="82"/>
      <c r="H11" s="82"/>
      <c r="I11" s="82"/>
      <c r="J11" s="82"/>
      <c r="K11" s="82"/>
    </row>
    <row r="12" spans="1:11">
      <c r="A12" s="82"/>
      <c r="B12" s="82"/>
      <c r="C12" s="82"/>
      <c r="D12" s="82"/>
      <c r="E12" s="82"/>
      <c r="F12" s="82"/>
      <c r="G12" s="82"/>
      <c r="H12" s="82"/>
      <c r="I12" s="82"/>
      <c r="J12" s="82"/>
      <c r="K12" s="82"/>
    </row>
    <row r="13" spans="1:11">
      <c r="A13" s="82"/>
      <c r="B13" s="82"/>
      <c r="C13" s="82"/>
      <c r="D13" s="82"/>
      <c r="E13" s="82"/>
      <c r="F13" s="82"/>
      <c r="G13" s="82"/>
      <c r="H13" s="82"/>
      <c r="I13" s="82"/>
      <c r="J13" s="82"/>
      <c r="K13" s="82"/>
    </row>
    <row r="14" spans="1:11">
      <c r="A14" s="82"/>
      <c r="B14" s="82"/>
      <c r="C14" s="82"/>
      <c r="D14" s="82"/>
      <c r="E14" s="82"/>
      <c r="F14" s="82"/>
      <c r="G14" s="82"/>
      <c r="H14" s="82"/>
      <c r="I14" s="82"/>
      <c r="J14" s="82"/>
      <c r="K14" s="82"/>
    </row>
    <row r="15" ht="26.25" customHeight="1" spans="1:11">
      <c r="A15" s="82"/>
      <c r="B15" s="82"/>
      <c r="C15" s="82"/>
      <c r="D15" s="82"/>
      <c r="E15" s="82"/>
      <c r="F15" s="82"/>
      <c r="G15" s="82"/>
      <c r="H15" s="82"/>
      <c r="I15" s="82"/>
      <c r="J15" s="82"/>
      <c r="K15" s="82"/>
    </row>
  </sheetData>
  <mergeCells count="2">
    <mergeCell ref="A1:K5"/>
    <mergeCell ref="A8:K15"/>
  </mergeCells>
  <pageMargins left="0.7" right="0.7" top="0.75" bottom="0.75" header="0.3" footer="0.3"/>
  <pageSetup paperSize="1" scale="97"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0"/>
  <sheetViews>
    <sheetView tabSelected="1" zoomScale="75" zoomScaleNormal="75" zoomScalePageLayoutView="106" topLeftCell="A26" workbookViewId="0">
      <selection activeCell="B27" sqref="B27"/>
    </sheetView>
  </sheetViews>
  <sheetFormatPr defaultColWidth="11" defaultRowHeight="15"/>
  <cols>
    <col min="1" max="1" width="44.1428571428571" style="2" customWidth="1"/>
    <col min="2" max="2" width="39.5714285714286" style="2" customWidth="1"/>
    <col min="3" max="3" width="22.5714285714286" style="2" customWidth="1"/>
    <col min="4" max="4" width="68.7142857142857" style="2" customWidth="1"/>
    <col min="5" max="5" width="23.1428571428571" style="2" customWidth="1"/>
    <col min="6" max="6" width="69.8571428571429" style="2" customWidth="1"/>
    <col min="7" max="7" width="37" style="2" customWidth="1"/>
    <col min="8" max="9" width="55" style="2" customWidth="1"/>
    <col min="10" max="10" width="32.7142857142857" style="2" customWidth="1"/>
    <col min="11" max="11" width="20.5714285714286" style="2" customWidth="1"/>
    <col min="12" max="16384" width="11.4285714285714" style="2"/>
  </cols>
  <sheetData>
    <row r="1" ht="21" customHeight="1" spans="1:12">
      <c r="A1" s="3" t="s">
        <v>662</v>
      </c>
      <c r="B1" s="3"/>
      <c r="C1" s="3"/>
      <c r="D1" s="3"/>
      <c r="E1" s="3"/>
      <c r="F1" s="3"/>
      <c r="G1" s="3"/>
      <c r="H1" s="3"/>
      <c r="I1" s="3"/>
      <c r="J1" s="3"/>
      <c r="K1" s="3"/>
      <c r="L1" s="3"/>
    </row>
    <row r="2" ht="21" customHeight="1" spans="1:12">
      <c r="A2" s="4" t="s">
        <v>663</v>
      </c>
      <c r="B2" s="4"/>
      <c r="C2" s="4"/>
      <c r="D2" s="4"/>
      <c r="E2" s="4"/>
      <c r="F2" s="4"/>
      <c r="G2" s="4"/>
      <c r="H2" s="4"/>
      <c r="I2" s="4"/>
      <c r="J2" s="4"/>
      <c r="K2" s="4"/>
      <c r="L2" s="4"/>
    </row>
    <row r="3" ht="21" customHeight="1" spans="1:12">
      <c r="A3" s="5" t="s">
        <v>664</v>
      </c>
      <c r="B3" s="5"/>
      <c r="C3" s="5"/>
      <c r="D3" s="5"/>
      <c r="E3" s="5"/>
      <c r="F3" s="5"/>
      <c r="G3" s="5"/>
      <c r="H3" s="5"/>
      <c r="I3" s="5"/>
      <c r="J3" s="5"/>
      <c r="K3" s="5"/>
      <c r="L3" s="5"/>
    </row>
    <row r="4" ht="19.5" spans="1:8">
      <c r="A4" s="4"/>
      <c r="B4" s="4"/>
      <c r="C4" s="4"/>
      <c r="D4" s="4"/>
      <c r="E4" s="4"/>
      <c r="F4" s="4"/>
      <c r="G4" s="4"/>
      <c r="H4" s="4"/>
    </row>
    <row r="5" ht="19.5" spans="1:12">
      <c r="A5" s="3" t="s">
        <v>665</v>
      </c>
      <c r="B5" s="3"/>
      <c r="C5" s="3"/>
      <c r="D5" s="3"/>
      <c r="E5" s="3"/>
      <c r="F5" s="3"/>
      <c r="G5" s="3"/>
      <c r="H5" s="3"/>
      <c r="I5" s="3"/>
      <c r="J5" s="3"/>
      <c r="K5" s="3"/>
      <c r="L5" s="3"/>
    </row>
    <row r="6" ht="20.25" customHeight="1" spans="1:8">
      <c r="A6" s="4"/>
      <c r="B6" s="4"/>
      <c r="C6" s="4"/>
      <c r="D6" s="4"/>
      <c r="E6" s="4"/>
      <c r="F6" s="4"/>
      <c r="G6" s="4"/>
      <c r="H6" s="4"/>
    </row>
    <row r="7" ht="36" customHeight="1" spans="1:11">
      <c r="A7" s="6" t="s">
        <v>666</v>
      </c>
      <c r="B7" s="6"/>
      <c r="C7" s="7" t="s">
        <v>130</v>
      </c>
      <c r="D7" s="7"/>
      <c r="E7" s="7"/>
      <c r="F7" s="8" t="s">
        <v>667</v>
      </c>
      <c r="G7" s="9">
        <v>2024</v>
      </c>
      <c r="H7" s="10"/>
      <c r="I7" s="8" t="s">
        <v>668</v>
      </c>
      <c r="J7" s="65">
        <v>45473</v>
      </c>
      <c r="K7" s="9"/>
    </row>
    <row r="8" ht="19.5" spans="1:9">
      <c r="A8" s="11"/>
      <c r="B8" s="11"/>
      <c r="F8" s="12"/>
      <c r="G8" s="13"/>
      <c r="H8" s="14"/>
      <c r="I8" s="66"/>
    </row>
    <row r="9" ht="19.5" spans="1:8">
      <c r="A9" s="8" t="s">
        <v>669</v>
      </c>
      <c r="B9" s="8"/>
      <c r="C9" s="15" t="s">
        <v>493</v>
      </c>
      <c r="D9" s="15"/>
      <c r="E9" s="15"/>
      <c r="F9" s="8" t="s">
        <v>670</v>
      </c>
      <c r="G9" s="9" t="s">
        <v>602</v>
      </c>
      <c r="H9" s="14"/>
    </row>
    <row r="10" ht="15.75"/>
    <row r="11" customFormat="1" ht="33" customHeight="1" spans="1:11">
      <c r="A11" s="16" t="s">
        <v>671</v>
      </c>
      <c r="B11" s="17"/>
      <c r="C11" s="17"/>
      <c r="D11" s="17"/>
      <c r="E11" s="17"/>
      <c r="F11" s="17"/>
      <c r="G11" s="17"/>
      <c r="H11" s="17"/>
      <c r="I11" s="17"/>
      <c r="J11" s="17"/>
      <c r="K11" s="67"/>
    </row>
    <row r="12" customFormat="1" ht="42.75" customHeight="1" spans="1:11">
      <c r="A12" s="18" t="s">
        <v>672</v>
      </c>
      <c r="B12" s="19"/>
      <c r="C12" s="19"/>
      <c r="D12" s="19"/>
      <c r="E12" s="19"/>
      <c r="F12" s="19"/>
      <c r="G12" s="19"/>
      <c r="H12" s="19"/>
      <c r="I12" s="19"/>
      <c r="J12" s="19"/>
      <c r="K12" s="68"/>
    </row>
    <row r="13" customFormat="1" ht="40.5" customHeight="1" spans="1:11">
      <c r="A13" s="20" t="s">
        <v>673</v>
      </c>
      <c r="B13" s="21" t="s">
        <v>620</v>
      </c>
      <c r="C13" s="22" t="s">
        <v>621</v>
      </c>
      <c r="D13" s="20" t="s">
        <v>674</v>
      </c>
      <c r="E13" s="20" t="s">
        <v>675</v>
      </c>
      <c r="F13" s="20" t="s">
        <v>676</v>
      </c>
      <c r="G13" s="23" t="s">
        <v>677</v>
      </c>
      <c r="H13" s="24"/>
      <c r="I13" s="24"/>
      <c r="J13" s="24"/>
      <c r="K13" s="20" t="s">
        <v>678</v>
      </c>
    </row>
    <row r="14" s="1" customFormat="1" ht="89.25" customHeight="1" spans="1:11">
      <c r="A14" s="25"/>
      <c r="B14" s="26"/>
      <c r="C14" s="27"/>
      <c r="D14" s="25"/>
      <c r="E14" s="25"/>
      <c r="F14" s="25"/>
      <c r="G14" s="28" t="s">
        <v>679</v>
      </c>
      <c r="H14" s="29" t="s">
        <v>680</v>
      </c>
      <c r="I14" s="29" t="s">
        <v>681</v>
      </c>
      <c r="J14" s="69" t="s">
        <v>682</v>
      </c>
      <c r="K14" s="25"/>
    </row>
    <row r="15" ht="78" customHeight="1" spans="1:11">
      <c r="A15" s="30" t="s">
        <v>683</v>
      </c>
      <c r="B15" s="31" t="s">
        <v>634</v>
      </c>
      <c r="C15" s="31" t="s">
        <v>623</v>
      </c>
      <c r="D15" s="32" t="s">
        <v>684</v>
      </c>
      <c r="E15" s="33" t="s">
        <v>611</v>
      </c>
      <c r="F15" s="34"/>
      <c r="G15" s="33">
        <v>0</v>
      </c>
      <c r="H15" s="35"/>
      <c r="I15" s="70"/>
      <c r="J15" s="71" t="s">
        <v>614</v>
      </c>
      <c r="K15" s="33" t="s">
        <v>611</v>
      </c>
    </row>
    <row r="16" ht="78" customHeight="1" spans="1:11">
      <c r="A16" s="30" t="s">
        <v>685</v>
      </c>
      <c r="B16" s="31" t="s">
        <v>634</v>
      </c>
      <c r="C16" s="31" t="s">
        <v>623</v>
      </c>
      <c r="D16" s="32" t="s">
        <v>686</v>
      </c>
      <c r="E16" s="33" t="s">
        <v>611</v>
      </c>
      <c r="F16" s="34"/>
      <c r="G16" s="33">
        <v>0</v>
      </c>
      <c r="H16" s="35"/>
      <c r="I16" s="70"/>
      <c r="J16" s="71" t="s">
        <v>614</v>
      </c>
      <c r="K16" s="33" t="s">
        <v>611</v>
      </c>
    </row>
    <row r="17" ht="78" customHeight="1" spans="1:11">
      <c r="A17" s="30" t="s">
        <v>687</v>
      </c>
      <c r="B17" s="31" t="s">
        <v>634</v>
      </c>
      <c r="C17" s="31" t="s">
        <v>623</v>
      </c>
      <c r="D17" s="32" t="s">
        <v>688</v>
      </c>
      <c r="E17" s="33" t="s">
        <v>611</v>
      </c>
      <c r="F17" s="34"/>
      <c r="G17" s="33">
        <v>0</v>
      </c>
      <c r="H17" s="35"/>
      <c r="I17" s="70"/>
      <c r="J17" s="71" t="s">
        <v>614</v>
      </c>
      <c r="K17" s="33" t="s">
        <v>611</v>
      </c>
    </row>
    <row r="18" ht="78" customHeight="1" spans="1:11">
      <c r="A18" s="30" t="s">
        <v>689</v>
      </c>
      <c r="B18" s="31" t="s">
        <v>634</v>
      </c>
      <c r="C18" s="31" t="s">
        <v>623</v>
      </c>
      <c r="D18" s="32" t="s">
        <v>690</v>
      </c>
      <c r="E18" s="33" t="s">
        <v>611</v>
      </c>
      <c r="F18" s="34"/>
      <c r="G18" s="33">
        <v>0</v>
      </c>
      <c r="H18" s="35"/>
      <c r="I18" s="70"/>
      <c r="J18" s="71" t="s">
        <v>614</v>
      </c>
      <c r="K18" s="33" t="s">
        <v>611</v>
      </c>
    </row>
    <row r="19" ht="78" customHeight="1" spans="1:11">
      <c r="A19" s="30" t="s">
        <v>691</v>
      </c>
      <c r="B19" s="31" t="s">
        <v>634</v>
      </c>
      <c r="C19" s="31" t="s">
        <v>623</v>
      </c>
      <c r="D19" s="36" t="s">
        <v>692</v>
      </c>
      <c r="E19" s="33" t="s">
        <v>611</v>
      </c>
      <c r="F19" s="34"/>
      <c r="G19" s="33">
        <v>0</v>
      </c>
      <c r="H19" s="35"/>
      <c r="I19" s="70"/>
      <c r="J19" s="71" t="s">
        <v>614</v>
      </c>
      <c r="K19" s="33" t="s">
        <v>611</v>
      </c>
    </row>
    <row r="20" ht="78" customHeight="1" spans="1:11">
      <c r="A20" s="30" t="s">
        <v>693</v>
      </c>
      <c r="B20" s="31" t="s">
        <v>634</v>
      </c>
      <c r="C20" s="31" t="s">
        <v>623</v>
      </c>
      <c r="D20" s="36" t="s">
        <v>694</v>
      </c>
      <c r="E20" s="33" t="s">
        <v>611</v>
      </c>
      <c r="F20" s="34"/>
      <c r="G20" s="33">
        <v>0</v>
      </c>
      <c r="H20" s="35"/>
      <c r="I20" s="70"/>
      <c r="J20" s="71" t="s">
        <v>614</v>
      </c>
      <c r="K20" s="33" t="s">
        <v>611</v>
      </c>
    </row>
    <row r="21" ht="78" customHeight="1" spans="1:11">
      <c r="A21" s="30" t="s">
        <v>695</v>
      </c>
      <c r="B21" s="31" t="s">
        <v>634</v>
      </c>
      <c r="C21" s="31" t="s">
        <v>623</v>
      </c>
      <c r="D21" s="36" t="s">
        <v>696</v>
      </c>
      <c r="E21" s="33" t="s">
        <v>611</v>
      </c>
      <c r="F21" s="34"/>
      <c r="G21" s="33">
        <v>0</v>
      </c>
      <c r="H21" s="35"/>
      <c r="I21" s="70"/>
      <c r="J21" s="71" t="s">
        <v>614</v>
      </c>
      <c r="K21" s="33" t="s">
        <v>611</v>
      </c>
    </row>
    <row r="22" ht="78" customHeight="1" spans="1:11">
      <c r="A22" s="30" t="s">
        <v>697</v>
      </c>
      <c r="B22" s="31" t="s">
        <v>634</v>
      </c>
      <c r="C22" s="31" t="s">
        <v>623</v>
      </c>
      <c r="D22" t="s">
        <v>698</v>
      </c>
      <c r="E22" s="33" t="s">
        <v>611</v>
      </c>
      <c r="F22" s="34"/>
      <c r="G22" s="33">
        <v>0</v>
      </c>
      <c r="H22" s="35"/>
      <c r="I22" s="70"/>
      <c r="J22" s="71" t="s">
        <v>614</v>
      </c>
      <c r="K22" s="33" t="s">
        <v>611</v>
      </c>
    </row>
    <row r="23" ht="78" customHeight="1" spans="1:11">
      <c r="A23" s="30" t="s">
        <v>699</v>
      </c>
      <c r="B23" s="31" t="s">
        <v>634</v>
      </c>
      <c r="C23" s="31" t="s">
        <v>623</v>
      </c>
      <c r="D23" s="37" t="s">
        <v>700</v>
      </c>
      <c r="E23" s="33" t="s">
        <v>611</v>
      </c>
      <c r="F23" s="34"/>
      <c r="G23" s="33">
        <v>0</v>
      </c>
      <c r="H23" s="35"/>
      <c r="I23" s="70"/>
      <c r="J23" s="71" t="s">
        <v>614</v>
      </c>
      <c r="K23" s="33" t="s">
        <v>611</v>
      </c>
    </row>
    <row r="24" ht="78" customHeight="1" spans="1:11">
      <c r="A24" s="30" t="s">
        <v>701</v>
      </c>
      <c r="B24" s="31" t="s">
        <v>634</v>
      </c>
      <c r="C24" s="31" t="s">
        <v>623</v>
      </c>
      <c r="D24" s="36" t="s">
        <v>702</v>
      </c>
      <c r="E24" s="33" t="s">
        <v>611</v>
      </c>
      <c r="F24" s="34"/>
      <c r="G24" s="33">
        <v>0</v>
      </c>
      <c r="H24" s="35"/>
      <c r="I24" s="70"/>
      <c r="J24" s="71" t="s">
        <v>614</v>
      </c>
      <c r="K24" s="33" t="s">
        <v>611</v>
      </c>
    </row>
    <row r="25" ht="78" customHeight="1" spans="1:11">
      <c r="A25" s="30" t="s">
        <v>703</v>
      </c>
      <c r="B25" s="31" t="s">
        <v>634</v>
      </c>
      <c r="C25" s="31" t="s">
        <v>623</v>
      </c>
      <c r="D25" s="38" t="s">
        <v>704</v>
      </c>
      <c r="E25" s="33" t="s">
        <v>611</v>
      </c>
      <c r="F25" s="34"/>
      <c r="G25" s="33">
        <v>0</v>
      </c>
      <c r="H25" s="35"/>
      <c r="I25" s="70"/>
      <c r="J25" s="71" t="s">
        <v>614</v>
      </c>
      <c r="K25" s="33" t="s">
        <v>611</v>
      </c>
    </row>
    <row r="26" ht="78" customHeight="1" spans="1:11">
      <c r="A26" s="30" t="s">
        <v>705</v>
      </c>
      <c r="B26" s="31" t="s">
        <v>634</v>
      </c>
      <c r="C26" s="31" t="s">
        <v>623</v>
      </c>
      <c r="D26" s="36" t="s">
        <v>706</v>
      </c>
      <c r="E26" s="33" t="s">
        <v>611</v>
      </c>
      <c r="F26" s="34"/>
      <c r="G26" s="33">
        <v>0</v>
      </c>
      <c r="H26" s="35"/>
      <c r="I26" s="70"/>
      <c r="J26" s="71" t="s">
        <v>614</v>
      </c>
      <c r="K26" s="33" t="s">
        <v>611</v>
      </c>
    </row>
    <row r="27" ht="78" customHeight="1" spans="1:11">
      <c r="A27" s="30" t="s">
        <v>707</v>
      </c>
      <c r="B27" s="31" t="s">
        <v>634</v>
      </c>
      <c r="C27" s="31" t="s">
        <v>623</v>
      </c>
      <c r="D27" s="36" t="s">
        <v>708</v>
      </c>
      <c r="E27" s="33" t="s">
        <v>611</v>
      </c>
      <c r="F27" s="34"/>
      <c r="G27" s="33">
        <v>0</v>
      </c>
      <c r="H27" s="35"/>
      <c r="I27" s="70"/>
      <c r="J27" s="71" t="s">
        <v>614</v>
      </c>
      <c r="K27" s="33" t="s">
        <v>611</v>
      </c>
    </row>
    <row r="28" ht="30" customHeight="1" spans="1:1">
      <c r="A28" s="39">
        <f>COUNTA(A15:A27)</f>
        <v>13</v>
      </c>
    </row>
    <row r="29" spans="5:5">
      <c r="E29" s="40"/>
    </row>
    <row r="30" ht="15.75" spans="5:5">
      <c r="E30" s="40"/>
    </row>
    <row r="31" customFormat="1" ht="66.75" customHeight="1" spans="1:11">
      <c r="A31" s="41" t="s">
        <v>709</v>
      </c>
      <c r="B31" s="42"/>
      <c r="C31" s="42"/>
      <c r="D31" s="42"/>
      <c r="E31" s="42"/>
      <c r="F31" s="42"/>
      <c r="G31" s="42"/>
      <c r="H31" s="42"/>
      <c r="I31" s="42"/>
      <c r="J31" s="42"/>
      <c r="K31" s="72"/>
    </row>
    <row r="33" ht="27.75" customHeight="1" spans="1:9">
      <c r="A33" s="43" t="s">
        <v>710</v>
      </c>
      <c r="B33" s="44" t="s">
        <v>711</v>
      </c>
      <c r="C33" s="44"/>
      <c r="D33" s="44" t="s">
        <v>626</v>
      </c>
      <c r="E33" s="45" t="s">
        <v>712</v>
      </c>
      <c r="I33" s="49"/>
    </row>
    <row r="34" customHeight="1" spans="1:9">
      <c r="A34" s="43"/>
      <c r="B34" s="44"/>
      <c r="C34" s="44"/>
      <c r="D34" s="44"/>
      <c r="E34" s="46"/>
      <c r="I34" s="49"/>
    </row>
    <row r="35" ht="30" customHeight="1" spans="1:9">
      <c r="A35" s="43"/>
      <c r="B35" s="47">
        <f>COUNTIF(C15:C27,"Información Pública")</f>
        <v>13</v>
      </c>
      <c r="C35" s="47"/>
      <c r="D35" s="47">
        <f>COUNTIF(C15:C27,"Datos personales")</f>
        <v>0</v>
      </c>
      <c r="E35" s="48">
        <f>COUNTIF(E15:E27,"si")</f>
        <v>0</v>
      </c>
      <c r="I35" s="49"/>
    </row>
    <row r="36" ht="15.75" spans="1:9">
      <c r="A36" s="49"/>
      <c r="B36" s="49"/>
      <c r="C36" s="49"/>
      <c r="D36" s="49"/>
      <c r="I36" s="49"/>
    </row>
    <row r="37" ht="15.75" spans="9:11">
      <c r="I37" s="49"/>
      <c r="J37" s="73" t="s">
        <v>713</v>
      </c>
      <c r="K37" s="73"/>
    </row>
    <row r="38" ht="15.75" spans="1:11">
      <c r="A38" s="50" t="s">
        <v>714</v>
      </c>
      <c r="B38" s="51"/>
      <c r="C38" s="51"/>
      <c r="D38" s="51"/>
      <c r="E38" s="51"/>
      <c r="F38" s="51"/>
      <c r="G38" s="51"/>
      <c r="H38" s="51"/>
      <c r="I38" s="49"/>
      <c r="J38" s="73"/>
      <c r="K38" s="73"/>
    </row>
    <row r="39" ht="80.25" customHeight="1" spans="1:11">
      <c r="A39" s="52" t="s">
        <v>625</v>
      </c>
      <c r="B39" s="53">
        <f>COUNTIF(B15:B28,"Desechada por falta de respuesta del ciudadano")</f>
        <v>0</v>
      </c>
      <c r="C39" s="52" t="s">
        <v>624</v>
      </c>
      <c r="D39" s="54">
        <f>COUNTIF(B15:B28,"Cancelada ")</f>
        <v>0</v>
      </c>
      <c r="E39" s="55" t="s">
        <v>636</v>
      </c>
      <c r="F39" s="56">
        <f>COUNTIF(B15:B28,"En espera de ampliación de información")</f>
        <v>0</v>
      </c>
      <c r="G39" s="55" t="s">
        <v>651</v>
      </c>
      <c r="H39" s="56">
        <f>COUNTIF(B15:B28,"En proceso, clasificada parcialmente")</f>
        <v>0</v>
      </c>
      <c r="I39" s="49"/>
      <c r="J39" s="73"/>
      <c r="K39" s="73"/>
    </row>
    <row r="40" ht="80.25" customHeight="1" spans="1:11">
      <c r="A40" s="52" t="s">
        <v>613</v>
      </c>
      <c r="B40" s="53">
        <f>COUNTIF(B15:B28,"En proceso")</f>
        <v>0</v>
      </c>
      <c r="C40" s="52" t="s">
        <v>627</v>
      </c>
      <c r="D40" s="54">
        <f>COUNTIF(B15:B28,"Con pago realizado")</f>
        <v>0</v>
      </c>
      <c r="E40" s="55" t="s">
        <v>637</v>
      </c>
      <c r="F40" s="56">
        <f>COUNTIF(B15:B28,"En espera de confirmar trámite o desahogo de prevención, con identidad acreditada")</f>
        <v>0</v>
      </c>
      <c r="G40" s="55" t="s">
        <v>652</v>
      </c>
      <c r="H40" s="56">
        <f>COUNTIF(B15:B28,"En proceso, con resolución del comité de transparencia")</f>
        <v>0</v>
      </c>
      <c r="J40" s="74" t="s">
        <v>608</v>
      </c>
      <c r="K40" s="54">
        <f>COUNTIF(J15:J27,"Reservadas")</f>
        <v>0</v>
      </c>
    </row>
    <row r="41" ht="80.25" customHeight="1" spans="1:11">
      <c r="A41" s="52" t="s">
        <v>629</v>
      </c>
      <c r="B41" s="53">
        <f>COUNTIF(B15:B28,"En proceso con prevención, sin identidad acreditada")</f>
        <v>0</v>
      </c>
      <c r="C41" s="52" t="s">
        <v>628</v>
      </c>
      <c r="D41" s="54">
        <f>COUNTIF(B15:B28,"Con pago realizado, datos personales")</f>
        <v>0</v>
      </c>
      <c r="E41" s="55" t="s">
        <v>638</v>
      </c>
      <c r="F41" s="56">
        <f>COUNTIF(B15:B28,"En espera de confirmar trámite o desahogo de prevención, sin identidad acreditada")</f>
        <v>0</v>
      </c>
      <c r="G41" s="55" t="s">
        <v>653</v>
      </c>
      <c r="H41" s="56">
        <f>COUNTIF(B15:B28,"En proceso, parcialmente competente")</f>
        <v>0</v>
      </c>
      <c r="J41" s="74" t="s">
        <v>610</v>
      </c>
      <c r="K41" s="54">
        <f>COUNTIF(J15:J27,"Confidenciales")</f>
        <v>0</v>
      </c>
    </row>
    <row r="42" ht="80.25" customHeight="1" spans="1:11">
      <c r="A42" s="52" t="s">
        <v>631</v>
      </c>
      <c r="B42" s="53">
        <f>COUNTIF(B15:B28,"En proceso con prórroga")</f>
        <v>0</v>
      </c>
      <c r="C42" s="52" t="s">
        <v>630</v>
      </c>
      <c r="D42" s="54">
        <f>COUNTIF(B15:B28,"Desechada por falta de pago")</f>
        <v>0</v>
      </c>
      <c r="E42" s="55" t="s">
        <v>639</v>
      </c>
      <c r="F42" s="56">
        <f>COUNTIF(B15:B28,"En espera de desahogo de prevención parcial")</f>
        <v>0</v>
      </c>
      <c r="G42" s="55" t="s">
        <v>654</v>
      </c>
      <c r="H42" s="56">
        <f>COUNTIF(B15:B28,"En proceso, parcialmente presentada")</f>
        <v>0</v>
      </c>
      <c r="J42" s="74" t="s">
        <v>612</v>
      </c>
      <c r="K42" s="54">
        <f>COUNTIF(J15:J27,"Parcialmente clasificadas")</f>
        <v>0</v>
      </c>
    </row>
    <row r="43" ht="80.25" customHeight="1" spans="1:11">
      <c r="A43" s="52" t="s">
        <v>632</v>
      </c>
      <c r="B43" s="53">
        <f>COUNTIF(B15:B28,"En proceso, información adicional")</f>
        <v>0</v>
      </c>
      <c r="C43" s="52" t="s">
        <v>633</v>
      </c>
      <c r="D43" s="54">
        <f>COUNTIF(B15:B28,"Desechada por falta de respuesta del sujeto obligado")</f>
        <v>0</v>
      </c>
      <c r="E43" s="55" t="s">
        <v>640</v>
      </c>
      <c r="F43" s="56">
        <f>COUNTIF(B15:B28,"En espera de forma de entrega")</f>
        <v>0</v>
      </c>
      <c r="G43" s="55" t="s">
        <v>655</v>
      </c>
      <c r="H43" s="56">
        <f>COUNTIF(B15:B28,"En proceso, sin identidad acreditada")</f>
        <v>0</v>
      </c>
      <c r="J43" s="74" t="s">
        <v>614</v>
      </c>
      <c r="K43" s="54">
        <f>COUNTIF(J15:J27,"Ninguna de las anteriores")</f>
        <v>13</v>
      </c>
    </row>
    <row r="44" ht="80.25" customHeight="1" spans="1:8">
      <c r="A44" s="52" t="s">
        <v>634</v>
      </c>
      <c r="B44" s="53">
        <f>COUNTIF(B15:B28,"Terminada")</f>
        <v>13</v>
      </c>
      <c r="C44" s="52" t="s">
        <v>635</v>
      </c>
      <c r="D44" s="54">
        <f>COUNTIF(B15:B28,"Desechada por falta de selección del medio de entrega")</f>
        <v>0</v>
      </c>
      <c r="E44" s="55" t="s">
        <v>641</v>
      </c>
      <c r="F44" s="56">
        <f>COUNTIF(B15:B28,"En espera de forma de entrega, datos personales")</f>
        <v>0</v>
      </c>
      <c r="G44" s="55" t="s">
        <v>656</v>
      </c>
      <c r="H44" s="56">
        <f>COUNTIF(B15:B28,"Pendiente de acreditación de la identidad")</f>
        <v>0</v>
      </c>
    </row>
    <row r="45" ht="80.25" customHeight="1" spans="1:11">
      <c r="A45" s="52" t="s">
        <v>642</v>
      </c>
      <c r="B45" s="53">
        <f>COUNTIF(B15:B28,"En espera de pago")</f>
        <v>0</v>
      </c>
      <c r="C45" s="52" t="s">
        <v>645</v>
      </c>
      <c r="D45" s="54">
        <f>COUNTIF(B15:B28,"En proceso con identidad acreditada")</f>
        <v>0</v>
      </c>
      <c r="E45" s="55" t="s">
        <v>648</v>
      </c>
      <c r="F45" s="56">
        <f>COUNTIF(B15:B28,"En proceso con prórroga, con identidad acreditada")</f>
        <v>0</v>
      </c>
      <c r="G45" s="55" t="s">
        <v>657</v>
      </c>
      <c r="H45" s="56">
        <f>COUNTIF(B15:B28,"Pendiente de entrega de respuesta")</f>
        <v>0</v>
      </c>
      <c r="J45" s="75" t="s">
        <v>715</v>
      </c>
      <c r="K45" s="76"/>
    </row>
    <row r="46" ht="80.25" customHeight="1" spans="1:11">
      <c r="A46" s="52" t="s">
        <v>643</v>
      </c>
      <c r="B46" s="53">
        <f>COUNTIF(B15:B28,"En espera de pago, datos personales")</f>
        <v>0</v>
      </c>
      <c r="C46" s="52" t="s">
        <v>646</v>
      </c>
      <c r="D46" s="54">
        <f>COUNTIF(B15:B28,"En proceso con prevención, con identidad acreditada")</f>
        <v>0</v>
      </c>
      <c r="E46" s="55" t="s">
        <v>649</v>
      </c>
      <c r="F46" s="56">
        <f>COUNTIF(B15:B28,"En proceso de entrega de informacion")</f>
        <v>0</v>
      </c>
      <c r="G46" s="55" t="s">
        <v>658</v>
      </c>
      <c r="H46" s="56">
        <f>COUNTIF(B15:B28,"Por registrar que se hizo efectivo el derecho")</f>
        <v>0</v>
      </c>
      <c r="J46" s="47" t="s">
        <v>609</v>
      </c>
      <c r="K46" s="47" t="s">
        <v>611</v>
      </c>
    </row>
    <row r="47" ht="80.25" customHeight="1" spans="1:11">
      <c r="A47" s="52" t="s">
        <v>644</v>
      </c>
      <c r="B47" s="53">
        <f>COUNTIF(B15:B28,"En espera de resolución del comité de transparencia")</f>
        <v>0</v>
      </c>
      <c r="C47" s="52" t="s">
        <v>647</v>
      </c>
      <c r="D47" s="54">
        <f>COUNTIF(B15:B28,"En proceso con prórroga, sin identidad acreditada")</f>
        <v>0</v>
      </c>
      <c r="E47" s="55" t="s">
        <v>650</v>
      </c>
      <c r="F47" s="56">
        <f>COUNTIF(B15:B28,"En proceso de entrega de información, datos personales")</f>
        <v>0</v>
      </c>
      <c r="G47" s="55" t="s">
        <v>659</v>
      </c>
      <c r="H47" s="56">
        <f>COUNTIF(B15:B28,"Regreso de paso")</f>
        <v>0</v>
      </c>
      <c r="J47" s="54">
        <f>COUNTIF(K15:K27,"SI")</f>
        <v>0</v>
      </c>
      <c r="K47" s="54">
        <f>COUNTIF(K15:K27,"No")</f>
        <v>13</v>
      </c>
    </row>
    <row r="48" ht="27" customHeight="1" spans="1:8">
      <c r="A48" s="57"/>
      <c r="B48" s="39">
        <f>SUM(B39+B40+B41+B42+B43+B44+B45+B46+B47+D39+D40+D41+D42+D43+D44+D45+D46+D47+F39+F40+F41+F42+F43+F44+F45+F46+F47+H47+H46+H45+H44+H43+H42+H41+H40+H39)</f>
        <v>13</v>
      </c>
      <c r="C48" s="57"/>
      <c r="D48" s="57"/>
      <c r="E48" s="57"/>
      <c r="F48"/>
      <c r="G48"/>
      <c r="H48"/>
    </row>
    <row r="53" ht="52.5" customHeight="1" spans="1:12">
      <c r="A53" s="58" t="s">
        <v>716</v>
      </c>
      <c r="B53" s="58"/>
      <c r="C53" s="58"/>
      <c r="D53" s="58"/>
      <c r="E53" s="58"/>
      <c r="F53" s="58"/>
      <c r="G53" s="58"/>
      <c r="H53" s="58"/>
      <c r="I53" s="58"/>
      <c r="J53" s="58"/>
      <c r="K53" s="58"/>
      <c r="L53" s="58"/>
    </row>
    <row r="54" ht="37.5" customHeight="1" spans="1:12">
      <c r="A54" s="59"/>
      <c r="B54" s="60"/>
      <c r="C54" s="60"/>
      <c r="D54" s="60"/>
      <c r="E54" s="60"/>
      <c r="F54" s="60"/>
      <c r="G54" s="60"/>
      <c r="H54" s="60"/>
      <c r="I54" s="60"/>
      <c r="J54" s="60"/>
      <c r="K54" s="60"/>
      <c r="L54" s="77"/>
    </row>
    <row r="55" ht="37.5" customHeight="1" spans="1:12">
      <c r="A55" s="61"/>
      <c r="B55" s="62"/>
      <c r="C55" s="62"/>
      <c r="D55" s="62"/>
      <c r="E55" s="62"/>
      <c r="F55" s="62"/>
      <c r="G55" s="62"/>
      <c r="H55" s="62"/>
      <c r="I55" s="62"/>
      <c r="J55" s="62"/>
      <c r="K55" s="62"/>
      <c r="L55" s="78"/>
    </row>
    <row r="56" ht="37.5" customHeight="1" spans="1:12">
      <c r="A56" s="61"/>
      <c r="B56" s="62"/>
      <c r="C56" s="62"/>
      <c r="D56" s="62"/>
      <c r="E56" s="62"/>
      <c r="F56" s="62"/>
      <c r="G56" s="62"/>
      <c r="H56" s="62"/>
      <c r="I56" s="62"/>
      <c r="J56" s="62"/>
      <c r="K56" s="62"/>
      <c r="L56" s="78"/>
    </row>
    <row r="57" ht="37.5" customHeight="1" spans="1:12">
      <c r="A57" s="61"/>
      <c r="B57" s="62"/>
      <c r="C57" s="62"/>
      <c r="D57" s="62"/>
      <c r="E57" s="62"/>
      <c r="F57" s="62"/>
      <c r="G57" s="62"/>
      <c r="H57" s="62"/>
      <c r="I57" s="62"/>
      <c r="J57" s="62"/>
      <c r="K57" s="62"/>
      <c r="L57" s="78"/>
    </row>
    <row r="58" ht="37.5" customHeight="1" spans="1:12">
      <c r="A58" s="61"/>
      <c r="B58" s="62"/>
      <c r="C58" s="62"/>
      <c r="D58" s="62"/>
      <c r="E58" s="62"/>
      <c r="F58" s="62"/>
      <c r="G58" s="62"/>
      <c r="H58" s="62"/>
      <c r="I58" s="62"/>
      <c r="J58" s="62"/>
      <c r="K58" s="62"/>
      <c r="L58" s="78"/>
    </row>
    <row r="59" ht="37.5" customHeight="1" spans="1:12">
      <c r="A59" s="61"/>
      <c r="B59" s="62"/>
      <c r="C59" s="62"/>
      <c r="D59" s="62"/>
      <c r="E59" s="62"/>
      <c r="F59" s="62"/>
      <c r="G59" s="62"/>
      <c r="H59" s="62"/>
      <c r="I59" s="62"/>
      <c r="J59" s="62"/>
      <c r="K59" s="62"/>
      <c r="L59" s="78"/>
    </row>
    <row r="60" ht="37.5" customHeight="1" spans="1:12">
      <c r="A60" s="63"/>
      <c r="B60" s="64"/>
      <c r="C60" s="64"/>
      <c r="D60" s="64"/>
      <c r="E60" s="64"/>
      <c r="F60" s="64"/>
      <c r="G60" s="64"/>
      <c r="H60" s="64"/>
      <c r="I60" s="64"/>
      <c r="J60" s="64"/>
      <c r="K60" s="64"/>
      <c r="L60" s="79"/>
    </row>
  </sheetData>
  <sheetProtection algorithmName="SHA-512" hashValue="svb8BTZJPCenF6fY138QFq67dbQ6rGatBJPn0gizSbX8lFWPDWlO9halPK0UHwWg2WvcmoXtYhpObkBO7B1gLA==" saltValue="ITHy2Twvo+dM7ve/rfuoIQ==" spinCount="100000" sheet="1" insertRows="0" deleteRows="0" sort="0" autoFilter="0"/>
  <mergeCells count="37">
    <mergeCell ref="A1:L1"/>
    <mergeCell ref="A2:L2"/>
    <mergeCell ref="A3:L3"/>
    <mergeCell ref="A4:H4"/>
    <mergeCell ref="A5:L5"/>
    <mergeCell ref="A7:B7"/>
    <mergeCell ref="C7:E7"/>
    <mergeCell ref="J7:K7"/>
    <mergeCell ref="A9:B9"/>
    <mergeCell ref="C9:E9"/>
    <mergeCell ref="A11:K11"/>
    <mergeCell ref="A12:K12"/>
    <mergeCell ref="G13:J13"/>
    <mergeCell ref="A31:K31"/>
    <mergeCell ref="B35:C35"/>
    <mergeCell ref="A38:H38"/>
    <mergeCell ref="J45:K45"/>
    <mergeCell ref="A53:L53"/>
    <mergeCell ref="A54:L54"/>
    <mergeCell ref="A55:L55"/>
    <mergeCell ref="A56:L56"/>
    <mergeCell ref="A57:L57"/>
    <mergeCell ref="A58:L58"/>
    <mergeCell ref="A59:L59"/>
    <mergeCell ref="A60:L60"/>
    <mergeCell ref="A13:A14"/>
    <mergeCell ref="A33:A35"/>
    <mergeCell ref="B13:B14"/>
    <mergeCell ref="C13:C14"/>
    <mergeCell ref="D13:D14"/>
    <mergeCell ref="D33:D34"/>
    <mergeCell ref="E13:E14"/>
    <mergeCell ref="E33:E34"/>
    <mergeCell ref="F13:F14"/>
    <mergeCell ref="K13:K14"/>
    <mergeCell ref="B33:C34"/>
    <mergeCell ref="J37:K39"/>
  </mergeCells>
  <dataValidations count="17">
    <dataValidation type="list" allowBlank="1" showInputMessage="1" showErrorMessage="1" errorTitle="Denominación errónea" error="Deberá comunicarse a la Dirección jurídica y acreditar el nombre correcto de su Sujeto Obligado y/o incorporación al Padrón. " prompt="Podrá seleccionar el nombre de su Sujeto Obligado de la lista desplegable" sqref="C7:E7">
      <formula1>S.O!$A$1:$A$313</formula1>
    </dataValidation>
    <dataValidation type="list" allowBlank="1" showInputMessage="1" showErrorMessage="1" prompt="Deberá señalar el ejercicio a reportar " sqref="G7">
      <formula1>Periodo!$A$3:$A$5</formula1>
    </dataValidation>
    <dataValidation allowBlank="1" showInputMessage="1" showErrorMessage="1" prompt="DD/MM/AAAA" sqref="J7:K7"/>
    <dataValidation type="list" allowBlank="1" showInputMessage="1" showErrorMessage="1" errorTitle="Actualización de datos" error="Deberá comunicarse a la Dirección jurídica para actualizar sus datos. " prompt="Podrá seleccionar el nombre del responsable de la unidad de transparencia del Sujeto Obligado correspondiente de la lista desplegable" sqref="C9:E9">
      <formula1>S.O!$B$2:$B$314</formula1>
    </dataValidation>
    <dataValidation type="list" allowBlank="1" showInputMessage="1" showErrorMessage="1" prompt="Deberá señalar el trimestre a reportar de la lista desplegable" sqref="G9">
      <formula1>Periodo!$C$2:$C$5</formula1>
    </dataValidation>
    <dataValidation allowBlank="1" showInputMessage="1" showErrorMessage="1" prompt="Deberá seleccionar una opción" sqref="J14"/>
    <dataValidation allowBlank="1" showInputMessage="1" showErrorMessage="1" error="Debe asegurarse que al copiar en esta columna, los datos sean exclusivamente formato númerico.  " promptTitle="Nota" prompt="&#10;Debe asegurarse que al copiar en esta columna, los datos sean exclusivamente formato númerico.  " sqref="A13:A14" errorStyle="information"/>
    <dataValidation allowBlank="1" showInputMessage="1" showErrorMessage="1" promptTitle="De conformidad a la PNT" prompt="&#10;Deberá seleccionar de lista desplegable." sqref="B13:B14"/>
    <dataValidation type="list" allowBlank="1" showInputMessage="1" showErrorMessage="1" sqref="B15:B27">
      <formula1>Hoja5!$H$2:$H$37</formula1>
    </dataValidation>
    <dataValidation allowBlank="1" showInputMessage="1" showErrorMessage="1" promptTitle="Deberá seleccionar:" prompt="&#10;-Información Pública.&#10;&#10;-Datos Personales (de Derechos ARCO)." sqref="C13:C14"/>
    <dataValidation type="list" allowBlank="1" showInputMessage="1" showErrorMessage="1" sqref="C15:C27">
      <formula1>Hoja5!$E$2:$E$3</formula1>
    </dataValidation>
    <dataValidation type="textLength" operator="between" allowBlank="1" showInputMessage="1" showErrorMessage="1" errorTitle="Datos Personales" error="&#10;En este formato no deberán capturarse datos personales de ningún tipo." promptTitle="Datos Personales" prompt="En este formato no deberán capturarse datos personales de ningún tipo." sqref="D15:D27" errorStyle="warning">
      <formula1>1</formula1>
      <formula2>1</formula2>
    </dataValidation>
    <dataValidation allowBlank="1" showInputMessage="1" showErrorMessage="1" prompt="Deberá seleccionar de la lista desplegable:&#10; &#10;Si = Si tramitó prórroga en la solicitud &#10;&#10;No = No tramitó prórroga en la solicitud " sqref="E13:E14"/>
    <dataValidation type="list" allowBlank="1" showInputMessage="1" showErrorMessage="1" sqref="E15:E27 K15:K27">
      <formula1>Hoja4!$C$2:$C$3</formula1>
    </dataValidation>
    <dataValidation type="list" allowBlank="1" showInputMessage="1" showErrorMessage="1" sqref="G15:G27">
      <formula1>Hoja4!$D$2:$D$3</formula1>
    </dataValidation>
    <dataValidation type="list" allowBlank="1" showInputMessage="1" showErrorMessage="1" sqref="J15:J27">
      <formula1>Hoja4!$A$2:$A$5</formula1>
    </dataValidation>
    <dataValidation allowBlank="1" showInputMessage="1" showErrorMessage="1" promptTitle="Deberá señalar siempre y cuando:" prompt="SI: se tenga un número de expediente.&#10;NO: el término legal que tenia el solicitante para interponer el recurso de revisión ha fenecido." sqref="K13:K14"/>
  </dataValidations>
  <printOptions horizontalCentered="1"/>
  <pageMargins left="0.25" right="0.25" top="0.75" bottom="0.75" header="0.3" footer="0.3"/>
  <pageSetup paperSize="190" scale="34" fitToHeight="0" orientation="landscape"/>
  <headerFooter/>
  <colBreaks count="2" manualBreakCount="2">
    <brk id="12" max="39" man="1"/>
    <brk id="21" max="18"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S.O</vt:lpstr>
      <vt:lpstr>Periodo</vt:lpstr>
      <vt:lpstr>Hoja4</vt:lpstr>
      <vt:lpstr>Hoja5</vt:lpstr>
      <vt:lpstr>Hoja2</vt:lpstr>
      <vt:lpstr>Informe trimestral 2023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García</dc:creator>
  <cp:lastModifiedBy>Mariela</cp:lastModifiedBy>
  <dcterms:created xsi:type="dcterms:W3CDTF">2023-02-28T17:24:00Z</dcterms:created>
  <cp:lastPrinted>2023-04-11T21:09:00Z</cp:lastPrinted>
  <dcterms:modified xsi:type="dcterms:W3CDTF">2024-07-01T14:36:46Z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DB9E8476144746759E19E52771EDCF15_12</vt:lpwstr>
  </property>
  <property fmtid="{D5CDD505-2E9C-101B-9397-08002B2CF9AE}" pid="3" name="KSOProductBuildVer">
    <vt:lpwstr>2058-12.2.0.17119</vt:lpwstr>
  </property>
</Properties>
</file>