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cordova.INIFECH\Desktop\DESCARGAS 4o. TRIMESTRE PARA EL 1o. 25\PRIMER TRIMESTRE 2025\"/>
    </mc:Choice>
  </mc:AlternateContent>
  <workbookProtection workbookAlgorithmName="SHA-512" workbookHashValue="vfG8MgJWX3kz9OoFkUrV4hkK4AqxEbJsaVytNOMetlVIgkQR9FURka0LxH3x2hNJLkIqgQw7FBVCeLWatbhztw==" workbookSaltValue="PCcnuW0rYycr4oKl5qjVMA==" workbookSpinCount="100000" lockStructure="1"/>
  <bookViews>
    <workbookView xWindow="0" yWindow="0" windowWidth="23040" windowHeight="9840" tabRatio="790"/>
  </bookViews>
  <sheets>
    <sheet name="Informe trimestral" sheetId="13" r:id="rId1"/>
    <sheet name="S.O" sheetId="2" r:id="rId2"/>
    <sheet name="Periodo" sheetId="3" state="hidden" r:id="rId3"/>
    <sheet name="Hoja4" sheetId="4" state="hidden" r:id="rId4"/>
    <sheet name="Hoja5" sheetId="5" state="hidden" r:id="rId5"/>
    <sheet name="Hoja2" sheetId="14" state="hidden" r:id="rId6"/>
  </sheets>
  <definedNames>
    <definedName name="_xlnm.Print_Area" localSheetId="0">'Informe trimestral'!$A$1:$L$79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6" i="13" l="1"/>
  <c r="J66" i="13"/>
  <c r="H66" i="13"/>
  <c r="F66" i="13"/>
  <c r="D66" i="13"/>
  <c r="B66" i="13"/>
  <c r="H65" i="13"/>
  <c r="F65" i="13"/>
  <c r="D65" i="13"/>
  <c r="B65" i="13"/>
  <c r="H64" i="13"/>
  <c r="F64" i="13"/>
  <c r="D64" i="13"/>
  <c r="B64" i="13"/>
  <c r="H63" i="13"/>
  <c r="F63" i="13"/>
  <c r="D63" i="13"/>
  <c r="B63" i="13"/>
  <c r="K62" i="13"/>
  <c r="H62" i="13"/>
  <c r="F62" i="13"/>
  <c r="D62" i="13"/>
  <c r="B62" i="13"/>
  <c r="K61" i="13"/>
  <c r="H61" i="13"/>
  <c r="F61" i="13"/>
  <c r="D61" i="13"/>
  <c r="B61" i="13"/>
  <c r="K60" i="13"/>
  <c r="H60" i="13"/>
  <c r="F60" i="13"/>
  <c r="D60" i="13"/>
  <c r="B60" i="13"/>
  <c r="K59" i="13"/>
  <c r="H59" i="13"/>
  <c r="F59" i="13"/>
  <c r="D59" i="13"/>
  <c r="B59" i="13"/>
  <c r="H58" i="13"/>
  <c r="F58" i="13"/>
  <c r="D58" i="13"/>
  <c r="B58" i="13"/>
  <c r="E54" i="13"/>
  <c r="D54" i="13"/>
  <c r="B54" i="13"/>
  <c r="A47" i="13"/>
  <c r="B67" i="13" l="1"/>
</calcChain>
</file>

<file path=xl/sharedStrings.xml><?xml version="1.0" encoding="utf-8"?>
<sst xmlns="http://schemas.openxmlformats.org/spreadsheetml/2006/main" count="1475" uniqueCount="835">
  <si>
    <t>INSTITUTO DE TRANSPARENCIA, ACCESO A LA INFORMACIÓN Y PROTECCIÓN DE DATOS PERSONALES DEL ESTADO DE CHIAPAS</t>
  </si>
  <si>
    <t>Organismo constitucional autónomo, integrante del Sistema Nacional de Transparencia, Acceso a la Información Pública y Protección de Datos Personales.</t>
  </si>
  <si>
    <t xml:space="preserve">Dirección de Verificación y Tecnologías de la Información </t>
  </si>
  <si>
    <t>Informe trimestral de Sujetos Obligados</t>
  </si>
  <si>
    <t>Nombre del RUT:</t>
  </si>
  <si>
    <t>Denominación o razón social (nombre) del sujeto obligado</t>
  </si>
  <si>
    <t>Responsable de la Unidad de Transparencia</t>
  </si>
  <si>
    <t>Gubernatura</t>
  </si>
  <si>
    <t>Secretaría de Agricultura, Ganadería y Pesca (SAGyP)</t>
  </si>
  <si>
    <t>Secretaría de Bienestar</t>
  </si>
  <si>
    <t>Secretaría de Economía y del Trabajo</t>
  </si>
  <si>
    <t>Lic. Luis Fernando Rodríguez Espinosa</t>
  </si>
  <si>
    <t>Secretaría de Educación</t>
  </si>
  <si>
    <t>Lic. Juan Antonio Morales Nájera</t>
  </si>
  <si>
    <t>Secretaría de Hacienda</t>
  </si>
  <si>
    <t>Secretaría de Igualdad de Género (SEIGEN)</t>
  </si>
  <si>
    <t>Lic. Nahin Moisés Orantes Malpica</t>
  </si>
  <si>
    <t>Secretaría de la Honestidad y Función Pública (SHyFP)</t>
  </si>
  <si>
    <t>Lic. Magda Gabriela Pérez Galindo</t>
  </si>
  <si>
    <t>Secretaría de Medio Ambiente e Historia Natural (SEMAHN)</t>
  </si>
  <si>
    <t>Lic. Julio César Nataren Falconi</t>
  </si>
  <si>
    <t>Secretaría de Movilidad y Transporte</t>
  </si>
  <si>
    <t>Secretaría de Obras Públicas (SOP)</t>
  </si>
  <si>
    <t>Secretaría de Seguridad y Protección Ciudadana (SSPC)</t>
  </si>
  <si>
    <t>Lic. Verónica Campos Escobar</t>
  </si>
  <si>
    <t>Secretaría de Turismo (SECTUR)</t>
  </si>
  <si>
    <t>Lic. Carlos Francisco Liévano Pérez</t>
  </si>
  <si>
    <t>Secretaría General de Gobierno (SGG)</t>
  </si>
  <si>
    <t>Secretaría para el Desarrollo Sustentable de los Pueblos Indígenas (SEDESPI)</t>
  </si>
  <si>
    <t>Lic. Benito Ruiz Díaz</t>
  </si>
  <si>
    <t>Centro de Conciliación laboral de Estado de Chiapas</t>
  </si>
  <si>
    <t>Lic. Rudibeth De Aquino García</t>
  </si>
  <si>
    <t>Centro Estatal de Control de Confianza Certificado del Estado de Chiapas</t>
  </si>
  <si>
    <t>Centro Estatal de Prevención Social de la Violencia y Participación Ciudadana</t>
  </si>
  <si>
    <t>C. Perla Romina Piñón Sánchez</t>
  </si>
  <si>
    <t>Centro Estatal de Trasplantes del Estado de Chiapas (CEETRAECH)</t>
  </si>
  <si>
    <t>Lic. Mima Edaly Davila Morales</t>
  </si>
  <si>
    <t>Comisión Estatal de Mejora Regulatoria (COESMER)</t>
  </si>
  <si>
    <t>Lic. Rigoberto Nuricumbo Velasco</t>
  </si>
  <si>
    <t>Coordinación Estatal para el Mejoramiento del Zoológico "Miguel Álvarez del Toro" (ZOOMAT)</t>
  </si>
  <si>
    <t>Lic. Victoria Coutiño Morales</t>
  </si>
  <si>
    <t>Instituto de Formación Policial (IFP)</t>
  </si>
  <si>
    <t>Lic. Eriban Vázquez Consospó</t>
  </si>
  <si>
    <t>Instituto de la Juventud del estado de Chiapas</t>
  </si>
  <si>
    <t>Lic. Ivette Carolina Rueda López</t>
  </si>
  <si>
    <t>Junta Local de Conciliación y Arbitraje del Estado de Chiapas</t>
  </si>
  <si>
    <t>Lic. Fanny Guadalupe Chiu Cruz</t>
  </si>
  <si>
    <t>Oficialía Mayor del Estado de Chiapas</t>
  </si>
  <si>
    <t>Lic. José Domingo Ocaña Clemente</t>
  </si>
  <si>
    <t>Colegio de Educación Profesional Técnica del Estado de Chiapas (CONALEP Chiapas)</t>
  </si>
  <si>
    <t>Colegio de Estudios Científicos y Tecnológicos del Estado de Chiapas (CECyTE)</t>
  </si>
  <si>
    <t>Comisión de Caminos e Infraestructura Hidráulica (CCIH)</t>
  </si>
  <si>
    <t>Instituto Chiapaneco de Educación para Jóvenes y Adultos (ICHEJA)</t>
  </si>
  <si>
    <t>Lic. Mario Alberto Saldaña Rodas</t>
  </si>
  <si>
    <t>Instituto de Capacitación y Vinculación Tecnológica del Estado de Chiapas (ICATECH)</t>
  </si>
  <si>
    <t>Instituto de la Infraestructura Física Educativa del Estado de Chiapas (INIFECH)</t>
  </si>
  <si>
    <t>Lic. Brenda Nery López Gómez</t>
  </si>
  <si>
    <t>Instituto Estatal del Agua (INESA)</t>
  </si>
  <si>
    <t>Lic. Caralampio Arbey Morales Trujillo</t>
  </si>
  <si>
    <t>Instituto Tecnológico Superior de Cintalapa (Tec de Cintalapa)</t>
  </si>
  <si>
    <t>Oficina de Convenciones y Visitantes del Estado de Chiapas (OCV)</t>
  </si>
  <si>
    <t>Lic. Miguel Ángel Salvador Luciano</t>
  </si>
  <si>
    <t>Promotora de Vivienda Chiapas (PROVICH)</t>
  </si>
  <si>
    <t>Sistema Chiapaneco de Radio, Televisión y Cinematografía (SCHRTyC)</t>
  </si>
  <si>
    <t>Lic. Joel Arahony Barrientos Martínez</t>
  </si>
  <si>
    <t>Sistema para el Desarrollo Integral de la Familia del Estado de Chiapas (DIF Chiapas)</t>
  </si>
  <si>
    <t>Lic. Héctor Francisco Díaz Trujillo</t>
  </si>
  <si>
    <t>Talleres Gráficos de Chiapas</t>
  </si>
  <si>
    <t>Lic. María Eugenia Saldaña Montejo</t>
  </si>
  <si>
    <t>Universidad Intercultural de Chiapas (UNICH)</t>
  </si>
  <si>
    <t>Lic. Mayra Esther López Hernández</t>
  </si>
  <si>
    <t>Universidad Politécnica de Chiapas (UP Chiapas)</t>
  </si>
  <si>
    <t>Lic. Carlos Eugenio Serrano Herrera</t>
  </si>
  <si>
    <t>Universidad Politécnica de Tapachula (UP Tapachula)</t>
  </si>
  <si>
    <t>Universidad Tecnológica de la Selva (UT Selva)</t>
  </si>
  <si>
    <t>Instituto de Bomberos del Estado de Chiapas.</t>
  </si>
  <si>
    <t>Lic. Karen Adriana Zenteno Vázquez</t>
  </si>
  <si>
    <t>Archivo General del Estado</t>
  </si>
  <si>
    <t>Mtra. Consuelo Victoria Espinosa Coello</t>
  </si>
  <si>
    <t>Comisión Estatal de Conciliación y Arbitraje Médico del Estado de Chiapas (CECAM)</t>
  </si>
  <si>
    <t>Consejo Estatal para las Culturas y las Artes de Chiapas (CONECULTA)</t>
  </si>
  <si>
    <t>Instituto de Ciencia, Tecnología e Innovación del Estado de Chiapas</t>
  </si>
  <si>
    <t>Lic. Héctor Gildardo Aguilar Villalba</t>
  </si>
  <si>
    <t>Instituto de Seguridad Social de los Trabajadores del Estado de Chiapas (ISSTECH)</t>
  </si>
  <si>
    <t>Instituto del Café de Chiapas (INCAFECH)</t>
  </si>
  <si>
    <t>Lic. Josselín López García</t>
  </si>
  <si>
    <t>Secretaria Ejecutiva del Sistema Anticorrupción del estado de Chiapas</t>
  </si>
  <si>
    <t>Lic. Carlos Gabriel Tellez Girón Gómez</t>
  </si>
  <si>
    <t>Secretariado Ejecutivo del Sistema Estatal de Seguridad Pública (SESESP)</t>
  </si>
  <si>
    <t>Lic.Mariela Cristel Cal y Mayor Martínez</t>
  </si>
  <si>
    <t>Consejería Jurídica del Gobernador</t>
  </si>
  <si>
    <t>Cristian Jairo Laflor Reynoso</t>
  </si>
  <si>
    <t>Instituto de Comunicación Social y Relaciones Públicas del Estado de Chiapas (ICOSO)</t>
  </si>
  <si>
    <t>Lic. Rudy Alberto Orozco Ruiz</t>
  </si>
  <si>
    <t>Instituto del Deporte del Estado de Chiapas</t>
  </si>
  <si>
    <t>Auditoría Superior del Estado de Chiapas (ASE)</t>
  </si>
  <si>
    <t>Congreso del Estado de Chiapas</t>
  </si>
  <si>
    <t>Tribunal Administrativo del Poder Judicial del Estado de Chiapas</t>
  </si>
  <si>
    <t>Tribunal Superior de Justicia - Consejo de la Judicatura (TSJ)</t>
  </si>
  <si>
    <t>Comisión Estatal de los Derechos Humanos (CEDH)</t>
  </si>
  <si>
    <t>Lic. Juan Mauel Zardain Borbolla</t>
  </si>
  <si>
    <t>Fiscalía General del Estado (FGE)</t>
  </si>
  <si>
    <t>Lic. Maria Susana Palacios García</t>
  </si>
  <si>
    <t>Instituto de Transparencia, Acceso a la Información y Protección de Datos Personales. (ITAIPCH)</t>
  </si>
  <si>
    <t>Instituto de Elecciones y Participación Ciudadana (IEPC)</t>
  </si>
  <si>
    <t>Mtra. Adriana Patricia Espinosa Vázquez</t>
  </si>
  <si>
    <t>Tribunal Electoral del Estado de Chiapas (TEECH)</t>
  </si>
  <si>
    <t>Universidad Autónoma de Chiapas (UNACH)</t>
  </si>
  <si>
    <t>Lic. Alfredo Moreno Ocaña</t>
  </si>
  <si>
    <t>Universidad de Ciencias y Artes de Chiapas (UNICACH)</t>
  </si>
  <si>
    <t>Lic. Marco Antonio Moreno Rocha</t>
  </si>
  <si>
    <t>Ayuntamiento del municipio de Acacoyagua</t>
  </si>
  <si>
    <t>Ayuntamiento del municipio de Acala</t>
  </si>
  <si>
    <t>Ayuntamiento del municipio de Acapetahua</t>
  </si>
  <si>
    <t>Ayuntamiento del municipio de Aldama</t>
  </si>
  <si>
    <t>Ing. Hugo Alberto López López</t>
  </si>
  <si>
    <t>Ayuntamiento del municipio de Amatán</t>
  </si>
  <si>
    <t>Jerónimo Alejandro Olán Martínez</t>
  </si>
  <si>
    <t>Ayuntamiento del municipio de Amatenango de la Frontera</t>
  </si>
  <si>
    <t>Jorge Antonio Cruz Bartolon</t>
  </si>
  <si>
    <t>Ayuntamiento del municipio de Amatenango del Valle</t>
  </si>
  <si>
    <t>C.P. Dulce María Nafate Sánchez</t>
  </si>
  <si>
    <t>Ayuntamiento del municipio de Ángel Albino Corzo</t>
  </si>
  <si>
    <t>Ayuntamiento del municipio de Arriaga</t>
  </si>
  <si>
    <t>Ing. Miguel Suárez Ruiz</t>
  </si>
  <si>
    <t>Ayuntamiento de Arriaga - SAPAM</t>
  </si>
  <si>
    <t>Ayuntamiento del municipio de Bejucal de Ocampo</t>
  </si>
  <si>
    <t>C.P. Lissethe de Jesús Juárez Díaz</t>
  </si>
  <si>
    <t>Ayuntamiento del municipio de Belisario Domínguez</t>
  </si>
  <si>
    <t>Ayuntamiento del municipio de Bella Vista</t>
  </si>
  <si>
    <t>Ayuntamiento del municipio de Benemérito de las Américas</t>
  </si>
  <si>
    <t>C. Moisés Ramírez Rodríguez</t>
  </si>
  <si>
    <t>Ayuntamiento del municipio de Berriozábal</t>
  </si>
  <si>
    <t>Ayuntamiento del municipio de Berriozábal - SAPAM</t>
  </si>
  <si>
    <t>Ayuntamiento del municipio de Bochil</t>
  </si>
  <si>
    <t>C.P. Gilberto Pascacio López</t>
  </si>
  <si>
    <t>Ayuntamiento del municipio de Cacahoatán</t>
  </si>
  <si>
    <t>Ayuntamiento del municipio de Capitán Luis Ángel Vidal</t>
  </si>
  <si>
    <t>Lic. Aurora Ruiz Cordero</t>
  </si>
  <si>
    <t>Ayuntamiento del municipio de Catazajá</t>
  </si>
  <si>
    <t>Ayuntamiento del municipio de Chalchihuitán</t>
  </si>
  <si>
    <t>Ayuntamiento del municipio de Chamula</t>
  </si>
  <si>
    <t>C. Martín Farrera Ramírez</t>
  </si>
  <si>
    <t>Ayuntamiento del municipio de Chanal</t>
  </si>
  <si>
    <t>Lic. Jesús Gómez Gómez</t>
  </si>
  <si>
    <t>Ayuntamiento del municipio de Chapultenango</t>
  </si>
  <si>
    <t>Ayuntamiento del municipio de Chenalhó</t>
  </si>
  <si>
    <t>Ing. José Augusto Gómez Jiménez</t>
  </si>
  <si>
    <t>Ayuntamiento del municipio de Chiapa de Corzo</t>
  </si>
  <si>
    <t>Lic. José Bernardo Moreno Ayar</t>
  </si>
  <si>
    <t>Ayuntamiento de Chiapa de Corzo - SAPAM</t>
  </si>
  <si>
    <t>Geovanny Alberto Hernández Melchor</t>
  </si>
  <si>
    <t>Ayuntamiento del municipio de Chiapilla</t>
  </si>
  <si>
    <t>Ayuntamiento del municipio de Chicoasén</t>
  </si>
  <si>
    <t>C. Reyna Duarte Álvarez</t>
  </si>
  <si>
    <t>Ayuntamiento del municipio de Chicomuselo</t>
  </si>
  <si>
    <t>Ing. Edgar Aquino Gallegos</t>
  </si>
  <si>
    <t>Ayuntamiento del municipio de Chilón</t>
  </si>
  <si>
    <t>Ayuntamiento del municipio de Cintalapa</t>
  </si>
  <si>
    <t>Lic. Mauricio Vázquez Durán</t>
  </si>
  <si>
    <t>Ayuntamiento de Cintalapa - Sistema DIF municipal</t>
  </si>
  <si>
    <t>Ayuntamiento de Cintalapa - SAPAM</t>
  </si>
  <si>
    <t>Ayuntamiento del municipio de Coapilla</t>
  </si>
  <si>
    <t>Ayuntamiento del municipio de Comitán de Domínguez</t>
  </si>
  <si>
    <t>Lic. Andrea Guadalupe Castillo Penagos</t>
  </si>
  <si>
    <t>Ayuntamiento de Comitán de Domínguez - Sistema DIF municipal</t>
  </si>
  <si>
    <t>Lic. Alondra Yaneth Gómez Coello</t>
  </si>
  <si>
    <t>Ayuntamiento de Comitán de Domínguez - COAPAM</t>
  </si>
  <si>
    <t>Ayuntamiento de Comitán de Domínguez - IMPLAN</t>
  </si>
  <si>
    <t>Ayuntamiento del municipio de Copainalá</t>
  </si>
  <si>
    <t>Ayuntamiento del municipio de El Bosque</t>
  </si>
  <si>
    <t>Lorenzo Leandro Santiz Grajales</t>
  </si>
  <si>
    <t>Ayuntamiento del municipio de El Parral</t>
  </si>
  <si>
    <t>Ayuntamiento del municipio de El Porvenir</t>
  </si>
  <si>
    <t>Ayuntamiento del municipio de Emiliano Zapata</t>
  </si>
  <si>
    <t>Ayuntamiento del municipio de Escuintla</t>
  </si>
  <si>
    <t>Ayuntamiento del municipio de Francisco León</t>
  </si>
  <si>
    <t>Ayuntamiento del municipio de Frontera Hidalgo</t>
  </si>
  <si>
    <t>Ayuntamiento del Municipio de Honduras de la Sierra</t>
  </si>
  <si>
    <t>Ayuntamiento del municipio de Huehuetán</t>
  </si>
  <si>
    <t>Ayuntamiento del municipio de Huitiupán</t>
  </si>
  <si>
    <t>Ayuntamiento del municipio de Huixtán</t>
  </si>
  <si>
    <t>C. Daniela Lara Corzo</t>
  </si>
  <si>
    <t>Ayuntamiento del municipio de Huixtla</t>
  </si>
  <si>
    <t>Ayuntamiento de Huixtla - SAPAM</t>
  </si>
  <si>
    <t>Ayuntamiento del municipio de Ixhuatán</t>
  </si>
  <si>
    <t>Ayuntamiento del municipio de Ixtacomitán</t>
  </si>
  <si>
    <t>Ayuntamiento del municipio de Ixtapa</t>
  </si>
  <si>
    <t>Ayuntamiento del municipio de Ixtapangajoya</t>
  </si>
  <si>
    <t>Lic. Regina Méndez Gurría</t>
  </si>
  <si>
    <t>Ayuntamiento del municipio de Jiquipilas</t>
  </si>
  <si>
    <t>Ayuntamiento del municipio de Jitotol</t>
  </si>
  <si>
    <t>Ayuntamiento del municipio de Juárez</t>
  </si>
  <si>
    <t>Ayuntamiento del municipio de La Concordia</t>
  </si>
  <si>
    <t>C.P. José Luis Sánchez Jiménez</t>
  </si>
  <si>
    <t>Ayuntamiento del municipio de La Grandeza</t>
  </si>
  <si>
    <t>Lic. Abiu José Vázquez Díaz</t>
  </si>
  <si>
    <t>Ayuntamiento del municipio de La Independencia</t>
  </si>
  <si>
    <t>Ayuntamiento del municipio de La Libertad</t>
  </si>
  <si>
    <t>Ayuntamiento del municipio de La Trinitaria</t>
  </si>
  <si>
    <t>Ayuntamiento del municipio de Larráinzar</t>
  </si>
  <si>
    <t>Ayuntamiento del municipio de Las Margaritas</t>
  </si>
  <si>
    <t>Ayuntamiento de Las Margaritas - SAPAM</t>
  </si>
  <si>
    <t>Ayuntamiento del municipio de Las Rosas</t>
  </si>
  <si>
    <t>Ayuntamiento del municipio de Mapastepec</t>
  </si>
  <si>
    <t>Ayuntamiento del municipio de Maravilla Tenejapa</t>
  </si>
  <si>
    <t>Q.F.B. José Luis Córdova Pascacio</t>
  </si>
  <si>
    <t>Ayuntamiento del municipio de Marqués de Comillas</t>
  </si>
  <si>
    <t>Ayuntamiento del municipio de Mazapa de Madero</t>
  </si>
  <si>
    <t>Ayuntamiento del municipio de Mazatán</t>
  </si>
  <si>
    <t>Ing. Francisco Spond González</t>
  </si>
  <si>
    <t>Ayuntamiento del municipio de Mezcalapa</t>
  </si>
  <si>
    <t>Ing. Sara Martínez Valle</t>
  </si>
  <si>
    <t>Marilu Reyes Carreon</t>
  </si>
  <si>
    <t>Ayuntamiento del municipio de Mitontic</t>
  </si>
  <si>
    <t>Ayuntamiento del municipio de Montecristo de Guerrero</t>
  </si>
  <si>
    <t>Ayuntamiento del municipio de Motozintla</t>
  </si>
  <si>
    <t>Ing. Juan Pedro Cabrera Marto</t>
  </si>
  <si>
    <t>Ayuntamiento del municipio de Nicolás Ruíz</t>
  </si>
  <si>
    <t>Norbey Juárez Ramírez</t>
  </si>
  <si>
    <t>Ayuntamiento del municipio de Ocosingo</t>
  </si>
  <si>
    <t>Ayuntamiento de Ocosingo - Sistema DIF municipal</t>
  </si>
  <si>
    <t>Ayuntamiento de Ocosingo - SAPAM</t>
  </si>
  <si>
    <t>Ayuntamiento del municipio de Ocotepec</t>
  </si>
  <si>
    <t>ING. Uriel Hernández cruz</t>
  </si>
  <si>
    <t>Ayuntamiento del municipio de Ocozocoautla de Espinosa</t>
  </si>
  <si>
    <t>Lic. José María Chambé</t>
  </si>
  <si>
    <t>Ayuntamiento del municipio de Ostuacán</t>
  </si>
  <si>
    <t>Ayuntamiento del municipio de Osumacinta</t>
  </si>
  <si>
    <t>Consejo Municipal de Oxchuc</t>
  </si>
  <si>
    <t>Omar Entzin Sánchez</t>
  </si>
  <si>
    <t>Ayuntamiento del municipio de Palenque</t>
  </si>
  <si>
    <t>Ing. María Magdalena Cortés de la Cruz</t>
  </si>
  <si>
    <t>Ayuntamiento de Palenque - Sistema DIF municipal</t>
  </si>
  <si>
    <t>Lic. Gema Rubí Bermúdez Martínez</t>
  </si>
  <si>
    <t>Ayuntamiento de Palenque - SAPAM</t>
  </si>
  <si>
    <t>C. Roller Mabiel Guzmán Hernández</t>
  </si>
  <si>
    <t>Ayuntamiento del municipio de Pantepec</t>
  </si>
  <si>
    <t>Ayuntamiento del municipio de Pichucalco</t>
  </si>
  <si>
    <t>Lic. Isela Arias Angel</t>
  </si>
  <si>
    <t>Ayuntamiento de Pichucalco - SAPAM</t>
  </si>
  <si>
    <t>Ayuntamiento del municipio de Pijijiapan</t>
  </si>
  <si>
    <t>Ayuntamiento del municipio de Pueblo Nuevo Solistahuacán</t>
  </si>
  <si>
    <t>C. Blanca Yareli Muñoz Guzmán</t>
  </si>
  <si>
    <t>Ayuntamiento del municipio de Rayón</t>
  </si>
  <si>
    <t>ING. Katia Guadalupe López Díaz</t>
  </si>
  <si>
    <t>Ayuntamiento del municipio de Reforma</t>
  </si>
  <si>
    <t>Ayuntamiento del municipio de Rincón Chamula San Pedro</t>
  </si>
  <si>
    <t>C. José trinidad López López</t>
  </si>
  <si>
    <t>Ayuntamiento del municipio de Sabanilla</t>
  </si>
  <si>
    <t>Ing. Jorge Estrada Méndez</t>
  </si>
  <si>
    <t>Ayuntamiento del municipio de Salto de Agua</t>
  </si>
  <si>
    <t>Ayuntamiento del municipio de San Andrés Duraznal</t>
  </si>
  <si>
    <t>Ing. Neri Sánchez Hernández</t>
  </si>
  <si>
    <t>C. Mercedes Jareny López Rodríguez</t>
  </si>
  <si>
    <t>Ayuntamiento de San Cristóbal de las Casas - SAPAM</t>
  </si>
  <si>
    <t>Ayuntamiento del municipio de San Fernando</t>
  </si>
  <si>
    <t>Ayuntamiento del municipio de San Juan Cancuc</t>
  </si>
  <si>
    <t>Ayuntamiento del municipio de San Lucas</t>
  </si>
  <si>
    <t>Ing. Guadalupe Molina Martínez</t>
  </si>
  <si>
    <t>Ayuntamiento del municipio de Santiago El Pinar</t>
  </si>
  <si>
    <t>Ayuntamiento del municipio de Siltepec</t>
  </si>
  <si>
    <t>Ayuntamiento del municipio de Simojovel</t>
  </si>
  <si>
    <t>C. Francisco Antonio Valdés Martínez</t>
  </si>
  <si>
    <t>Ayuntamiento del municipio de Sitalá</t>
  </si>
  <si>
    <t>Ayuntamiento del municipio de Socoltenango</t>
  </si>
  <si>
    <t>Lic. Yesenia Candelaria Díaz Gordillo</t>
  </si>
  <si>
    <t>Ayuntamiento del municipio de Solosuchiapa</t>
  </si>
  <si>
    <t>Ayuntamiento del municipio de Soyaló</t>
  </si>
  <si>
    <t>Ayuntamiento del municipio de Suchiapa</t>
  </si>
  <si>
    <t>C. Juan Carlos Champo Nucamendi</t>
  </si>
  <si>
    <t>Ayuntamiento de Suchiate - Sistema DIF municipal</t>
  </si>
  <si>
    <t>C. Luis Alonso Alcantar Gálvez</t>
  </si>
  <si>
    <t>Ingrid Concepcion Antonio Meza</t>
  </si>
  <si>
    <t>Ayuntamiento del municipio de Sunuapa</t>
  </si>
  <si>
    <t>Ayuntamiento del municipio de Tapachula</t>
  </si>
  <si>
    <t>Ayuntamiento de Tapachula - Sistema DIF municipal</t>
  </si>
  <si>
    <t>Ayuntamiento de Tapachula - COAPATAP</t>
  </si>
  <si>
    <t>Ayuntamiento del municipio de Tapalapa</t>
  </si>
  <si>
    <t>C.P. Jesús Alexis Hermande Urquin</t>
  </si>
  <si>
    <t>Ayuntamiento del municipio de Tapilula</t>
  </si>
  <si>
    <t>C.P. Neyvi Margarita Pérez Villafuerte</t>
  </si>
  <si>
    <t>Ayuntamiento del municipio de Tecpatán</t>
  </si>
  <si>
    <t>C. Benigna Méndez Hernández</t>
  </si>
  <si>
    <t>Ayuntamiento del municipio de Tenejapa</t>
  </si>
  <si>
    <t>Ayuntamiento del municipio de Teopisca</t>
  </si>
  <si>
    <t>Ayuntamiento del municipio de Tila</t>
  </si>
  <si>
    <t>Ayuntamiento de Tila - Sistema DIF municipal</t>
  </si>
  <si>
    <t>Ayuntamiento del municipio de Tonalá</t>
  </si>
  <si>
    <t>Ayuntamiento de Tonalá - SAPAM</t>
  </si>
  <si>
    <t>Ayuntamiento del municipio de Totolapa</t>
  </si>
  <si>
    <t>C. Alejandra Guadalupe Jiménez Hernández</t>
  </si>
  <si>
    <t>Ayuntamiento del municipio de Tumbalá</t>
  </si>
  <si>
    <t>Salomón Mayo Díaz</t>
  </si>
  <si>
    <t>Ayuntamiento del municipio de Tuxtla Chico</t>
  </si>
  <si>
    <t>Ayuntamiento del municipio de Tuxtla Gutiérrez</t>
  </si>
  <si>
    <t>Ayuntamiento de Tuxtla Gutiérrez - Sistema DIF municipal</t>
  </si>
  <si>
    <t>Guillermo Castañón Cobo</t>
  </si>
  <si>
    <t>Ayuntamiento de Tuxtla Gutiérrez - SMAPA</t>
  </si>
  <si>
    <t>Lic. Ameth García Morales</t>
  </si>
  <si>
    <t>Ayuntamiento del municipio de Tuxtla Gutiérrez - ICIPLAM</t>
  </si>
  <si>
    <t>C.p. Mirna del Carmen Salinas de la Cruz</t>
  </si>
  <si>
    <t>Ayuntamiento del municipio de Tuzantán</t>
  </si>
  <si>
    <t>Ayuntamiento del municipio de Tzimol</t>
  </si>
  <si>
    <t>Ayuntamiento del municipio de Unión Juárez</t>
  </si>
  <si>
    <t>Ayuntamiento del municipio de Venustiano Carranza</t>
  </si>
  <si>
    <t>C. Eliú Bladimir Espinosa Moreno</t>
  </si>
  <si>
    <t>Ayuntamiento del municipio de Villa Comaltitlán</t>
  </si>
  <si>
    <t>Ayuntamiento de Villa Comaltitlán - SAPAM</t>
  </si>
  <si>
    <t>Ayuntamiento del municipio de Villa Corzo</t>
  </si>
  <si>
    <t>Ayuntamiento del municipio de Villaflores</t>
  </si>
  <si>
    <t>Lic. Salvador Corzo Camacho</t>
  </si>
  <si>
    <t>Ayuntamiento de Villaflores - SAPAM</t>
  </si>
  <si>
    <t>Ayuntamiento del municipio de Yajalón</t>
  </si>
  <si>
    <t>C. Josué Enrique Rodríguez Bonifaz</t>
  </si>
  <si>
    <t>Ayuntamiento del municipio de Zinacantán</t>
  </si>
  <si>
    <t>Gildardo Rigoberto Carrión Zenteno</t>
  </si>
  <si>
    <t>Fideicomiso de Apoyo a las Necesidades de los Cafeticultores del Estado de Chiapas (FANCAFÉ) / Instituto del Café de Chiapas</t>
  </si>
  <si>
    <t>Lic. Horacio Enmanuel Cervantes Pastrana</t>
  </si>
  <si>
    <t>Lic. Zadoc Góngora Ribón</t>
  </si>
  <si>
    <t>Fideicomiso Fondo Estatal de Fomento Industrial (FEFICH) / Secretaría de Economía y del Trabajo</t>
  </si>
  <si>
    <t>Lic. Mario Orozco Mendoza</t>
  </si>
  <si>
    <t>Fideicomiso Irrevocable de Inversión y Administración para el Programa Especial de Financiamiento a la Vivienda para el Magisterio del Estado de Chiapas (FOVIMCHIS) / Secretaría de Educación</t>
  </si>
  <si>
    <t>C.P. Marco Antonio Sarmiento López</t>
  </si>
  <si>
    <t>Fideicomiso para el Establecimiento de Parques Agroindustriales en el Estado de Chiapas (FIDEPAR) / Secretaría de Economía y del Trabajo</t>
  </si>
  <si>
    <t>Fideicomiso para la Promoción, Difusión y Comercialización de los Atractivos Turísticos del Estado de Chiapas (FIDETUR) / Secretaría de Turismo</t>
  </si>
  <si>
    <t>Fideicomiso Público de Administración e Inversión Fondo Estatal Ambiental (FESA) / Secretaría de Medio Ambiente e Historia Natural</t>
  </si>
  <si>
    <t>Fideicomiso Público de Inversión, Administración y Fuente de Pago Fondo para la Gestión Integral de Riesgos de Desastres (FOGIRD) / Instituto para la Gestión Integral de Riesgos de Desastres del Estado de Chiapas</t>
  </si>
  <si>
    <t>Dr. Raúl Antonio López Nájera</t>
  </si>
  <si>
    <t>Fideicomiso Público para la Modernización del Transporte Público del Estado de Chiapas (FIMOTRA) / Secretaría de Movilidad y Transporte</t>
  </si>
  <si>
    <t>Lic. Alberto Alvarado Álvarez</t>
  </si>
  <si>
    <t>Fideicomiso "Una Mano… Una Esperanza" / Sistema para el Desarrollo Integral de la Familia del Estado de Chiapas</t>
  </si>
  <si>
    <t>Fondo de Financiamiento para las Empresas de Solidaridad del Sector Artesanal de Chiapas (FOFESSA) / Secretaría de Economía y del Trabajo</t>
  </si>
  <si>
    <t>Fondo de Fomento Agropecuario del Estado de Chiapas (FOFAE) / Secretaría de Agricultura, Ganadería y Pesca</t>
  </si>
  <si>
    <t>Fondo de Fomento Económico Chiapas Solidario (FOFOE) / Secretaría de Economía y del Trabajo</t>
  </si>
  <si>
    <t>Lic. Mónica Maya Sánchez</t>
  </si>
  <si>
    <t>Fondo de Seguridad Pública del Estado de Chiapas (FOSEG) / Secretariado Ejecutivo del Sistema Estatal de Seguridad Pública</t>
  </si>
  <si>
    <t>Fondo Estatal de Desarrollo Comercial, Agropecuario y Agroindustrial (FEDCAA) / Secretaría de Agricultura, Ganadería y Pesca</t>
  </si>
  <si>
    <t>Fondo de Apoyo para la Economia de las Mujeres (FAEM)</t>
  </si>
  <si>
    <t>Fideicomiso Irrevocable de Administración e Inversión Fondo Contra la Delincuencia Organizada (FOCODO) / Fiscalía General del Estado</t>
  </si>
  <si>
    <t>Lic. Maria Teresa Nanpulá Molina</t>
  </si>
  <si>
    <t>Fideicomiso Programa para el Desarrollo Profesional Docente (PRODEP) / Universidad Autónoma de Chiapas</t>
  </si>
  <si>
    <t>Fideicomiso Programa de Fortalecimiento a la Excelencia Educativa (PROFEXCE) / Universidad Autónoma de Chiapas</t>
  </si>
  <si>
    <t>Fideicomiso Programa para el desarrollo profesional docente (PRODEP) / Universidad de Ciencias y Artes de Chiapas</t>
  </si>
  <si>
    <t>Lic. Eli Lenin Ruíz Domínguez</t>
  </si>
  <si>
    <t>Partido Acción Nacional (PAN)</t>
  </si>
  <si>
    <t>Lic. María Hercilia Ruíz López</t>
  </si>
  <si>
    <t>Partido Chiapas Unido</t>
  </si>
  <si>
    <t>Lic. César Roberto Pozo Escobar</t>
  </si>
  <si>
    <t>Partido Del Trabajo (PT)</t>
  </si>
  <si>
    <t>C. Juan Carlos Cruz Mancilla</t>
  </si>
  <si>
    <t>Partido Encuentro Solidario Chiapas</t>
  </si>
  <si>
    <t>C. Elixer López Cruz</t>
  </si>
  <si>
    <t>Morena</t>
  </si>
  <si>
    <t>Partido Podemos Mover a Chiapas</t>
  </si>
  <si>
    <t>C. Paul André Solís Zúñiga</t>
  </si>
  <si>
    <t>Partido Revolucionario Institucional (PRI)</t>
  </si>
  <si>
    <t>Partido Redes Sociales Progresistas Chiapas</t>
  </si>
  <si>
    <t>Partido Verde Ecologista de México (PVEM)</t>
  </si>
  <si>
    <t>Ing. Ricardo Hernán Vázquez Zenteno</t>
  </si>
  <si>
    <t>Sindicato de Trabajadores al Servicio del Gobierno del Estado de Chiapas</t>
  </si>
  <si>
    <t>Ing. William Geovany Velázquez Gutiérrez</t>
  </si>
  <si>
    <t>Sindicato Único de Trabajadores al Servicio del Instituto de Seguridad Social de los Trabajadores del Estado de Chiapas (SUTSISSTECH)</t>
  </si>
  <si>
    <t>Dr. Delmar Humberto Román Llaven</t>
  </si>
  <si>
    <t>Sindicato Único de Trabajadores al Servicio del Poder Legislativo / del Congreso del Estado de Chiapas (STSPL)</t>
  </si>
  <si>
    <t>C. Ingrid Nayeli Ramírez Flores</t>
  </si>
  <si>
    <t>Sindicato Único Independiente del Colegio de Bachilleres de Chiapas (SUICOBACH)</t>
  </si>
  <si>
    <t>Ing. Cyntia María D'Aquino de los Santos</t>
  </si>
  <si>
    <t>Sindicato de Trabajadores de Confianza del Colegio Nacional de Educación Profesional Técnica del Estado de Chiapas (STRAC-CEPTECH)</t>
  </si>
  <si>
    <t>Sindicato de Trabajadores del Colegio de Educación Profesional Técnica del Estado de Chiapas</t>
  </si>
  <si>
    <t>Sindicato Independiente y Democrático de los Trabajadores al Servicio del Colegio de Estudios Científicos y Tecnológicos del Estado de Chiapas</t>
  </si>
  <si>
    <t>Sindicato Único de Trabajadores de la Universidad Intercultural de Chiapas (SUTUNICH)</t>
  </si>
  <si>
    <t>Ing. Manuel de Jesús Alfaro García</t>
  </si>
  <si>
    <t>Sindicato del Personal Académico de la Universidad Autónoma de Chiapas (SPAUNACH)</t>
  </si>
  <si>
    <t>Sindicato de Trabajadores Administrativos de la Universidad Autónoma de Chiapas (STAUNACH)</t>
  </si>
  <si>
    <t>C. Areli Vázquez Castillo</t>
  </si>
  <si>
    <t>Sindicato del Personal Académico de la Universidad de Ciencias y Artes de Chiapas (SPAUNICACH)</t>
  </si>
  <si>
    <t>Sindicato de Empleados Administrativos de la Universidad de Ciencias y Artes de Chiapas (SEAUNICACH)</t>
  </si>
  <si>
    <t>Luis Felipe Morghan Vázquez</t>
  </si>
  <si>
    <t>Sindicato de Trabajadores Chiapanecos al Servicio del Ayuntamiento de Tuxtla Gutiérrez, Chiapas (SITRACHISA)</t>
  </si>
  <si>
    <t>C.P. Juan Carlos Hernández López</t>
  </si>
  <si>
    <t>Sindicato de Trabajadores Unidos al Servicio del Ayuntamiento de Tuxtla Gutiérrez, Chiapas (STUSAT)</t>
  </si>
  <si>
    <t>C. Pedro Ventura Hernández</t>
  </si>
  <si>
    <t>Sindicato Único de Trabajadores al Servicio del Municipio de Tuxtla Gutiérrez, Chiapas (SUTSM)</t>
  </si>
  <si>
    <t>Sindicato Único de Trabajadores y Empleados al Servicio del Honorable Ayuntamiento de Tuxtla Gutiérrez, Chiapas (SUTESA)</t>
  </si>
  <si>
    <t>Sindicato Unido de Trabajadores del Ayuntamiento de Tuxtla Gutiérrez, Chiapas (SUTRA)</t>
  </si>
  <si>
    <t>Sindicato de los Trabajadores del Sistema para el Desarrollo Integral de la Familia del Municipio de Tuxtla Gutiérrez, Chiapas</t>
  </si>
  <si>
    <t>C. Jorge Marcelín Madrigal</t>
  </si>
  <si>
    <t>Sindicato Único de Trabajadores del Sistema para el Desarrollo Integral de la Familia del Municipio de Tuxtla Gutiérrez, Chiapas (SUTSDIF)</t>
  </si>
  <si>
    <t>Ing. Jorge Marcelin Madrigal</t>
  </si>
  <si>
    <t>Sindicato de Trabajadores del Sistema Municipal de Agua Potable y Alcantarillado de Tuxtla Gutiérrez, Chiapas (STSMAPA)</t>
  </si>
  <si>
    <t>Miguel del Carmen Morales Ruedas</t>
  </si>
  <si>
    <t>Sindicato Único de Trabajadores del Sistema de Agua Potable y Alcantarillado de Tuxtla Gutiérrez, Chiapas (SUTSAPA)</t>
  </si>
  <si>
    <t>Sindicato Único de Trabajadores al Servicio del Municipio de Tapachula, Chiapas</t>
  </si>
  <si>
    <t>ISC. Rony Alexander Rojas Villatoro</t>
  </si>
  <si>
    <t>Sindicato Único de Trabajadores del Honorable Ayuntamiento de Tapachula, Chiapas</t>
  </si>
  <si>
    <t>Sindicato Único del Sistema DIF de Tapachula, Chiapas (SUTDIF)</t>
  </si>
  <si>
    <t>Sindicato del Comité de Agua Potable y Alcantarillado en defensa de los trabajadores. Tapachula, Chiapas (SCAPADT)</t>
  </si>
  <si>
    <t>C. César Antonio Trujillo Gallegos</t>
  </si>
  <si>
    <t>Sindicato Único de Trabajadores Municipales de San Cristóbal de las Casas (SUTRAM)</t>
  </si>
  <si>
    <t>Lic. José Adalberto Díaz Gutiérrez</t>
  </si>
  <si>
    <t>Sindicato de Trabajadores al Servicio del Sistema de Agua Potable y Alcantarillado Municipal, San Cristobal de las Casas, Chiapas. (SITRASSAPAM).</t>
  </si>
  <si>
    <t>Sindicato Único de Trabajadores al Servicio del Honorable Ayuntamiento del Municipio de Chiapa de Corzo, Chiapas (SUTRADECH)</t>
  </si>
  <si>
    <t>Lic. Luis Fernando Velasco Nambao</t>
  </si>
  <si>
    <t>Sindicato Único de Trabajadores al Servicio del Sistema de Agua Potable y Alcantarillado del Honorable Ayuntamiento del Municipio de Chiapa de Corzo, Chiapas (SUTRADECH-SAPAM)</t>
  </si>
  <si>
    <t>Sindicato Único de Trabajadores al Servicio del Honorable Ayuntamiento de Ocosingo, Chiapas</t>
  </si>
  <si>
    <t>Sindicato Único de Trabajadores al Servicio del Municipio de Ocozocoautla de Espinosa, Chiapas</t>
  </si>
  <si>
    <t>Sindicato Único de Trabajadores al Servicio del Municipio de Jiquipilas, Chiapas</t>
  </si>
  <si>
    <t>Sindicato Único de Trabajadores al Servicio del Municipio de Reforma, Chiapas</t>
  </si>
  <si>
    <t>Sindicato Único de Trabajadores al Servicio del Sistema de Agua Potable de Reforma, Chiapas</t>
  </si>
  <si>
    <t>Sindicato Único de Trabajadores “Benito Juárez” al Servicio del Honorable Ayuntamiento Municipal del Municipio de Frontera Comalapa, Chiapas</t>
  </si>
  <si>
    <t>Sindicato de Trabajadores de Oficios Varios al Servicio del Honorable Ayuntamiento de Huixtla, Chiapas</t>
  </si>
  <si>
    <t>Unión Sindical de Empleados y Trabajadores del Honorable Ayuntamiento Municipal de Suchiate, Chiapas</t>
  </si>
  <si>
    <t>C. Gabriel Alejandro Moreno Ruiz</t>
  </si>
  <si>
    <t>Comité de Fomento y Protección Pecuaria del Estado de Chiapas, A.C.</t>
  </si>
  <si>
    <t>Comité Estatal de Sanidad Acuícola de Chiapas, A.C.</t>
  </si>
  <si>
    <t>Lic. Roxana Cruz Aguilar</t>
  </si>
  <si>
    <t>Ejercicio</t>
  </si>
  <si>
    <t>Trimestre</t>
  </si>
  <si>
    <t>Primero</t>
  </si>
  <si>
    <t>Segundo</t>
  </si>
  <si>
    <t>Tercero</t>
  </si>
  <si>
    <t>Cuarto</t>
  </si>
  <si>
    <t>Ejercicio:</t>
  </si>
  <si>
    <t>Trimestre:</t>
  </si>
  <si>
    <t>Fecha de elaboración:</t>
  </si>
  <si>
    <t>Folio</t>
  </si>
  <si>
    <t>Estatus</t>
  </si>
  <si>
    <t>Tipo de Solicitud</t>
  </si>
  <si>
    <t>Descripción de la solicitud</t>
  </si>
  <si>
    <t>Colocar valor 1 si se ha emitido una resolución de clasificación de la información negando el acceso a esta. Colocar valor 0 caso contrario.</t>
  </si>
  <si>
    <t>Señalar el fundamento legal 
(si el valor es 1)</t>
  </si>
  <si>
    <t>Señalar la motivación y/o argumentación 
(si el valor es 1)</t>
  </si>
  <si>
    <t>Solicitudes con recurso de revisión</t>
  </si>
  <si>
    <t>Solicitudes que ameritaron clasificación</t>
  </si>
  <si>
    <t>Reservadas</t>
  </si>
  <si>
    <t>Confidenciales</t>
  </si>
  <si>
    <t>Parcialmente clasificadas</t>
  </si>
  <si>
    <t>Opciones</t>
  </si>
  <si>
    <t>Si</t>
  </si>
  <si>
    <t>No</t>
  </si>
  <si>
    <t>Valor</t>
  </si>
  <si>
    <t>Total de solicitudes Recibidas</t>
  </si>
  <si>
    <t>I. El número de solicitudes:</t>
  </si>
  <si>
    <t>a) Recibidas</t>
  </si>
  <si>
    <t>b) En proceso o trámite</t>
  </si>
  <si>
    <t>c) Retrasadas o pendientes</t>
  </si>
  <si>
    <t>d) Concluidas o resueltas.</t>
  </si>
  <si>
    <t>Desechada por falta de respuesta del ciudadano</t>
  </si>
  <si>
    <t>En proceso</t>
  </si>
  <si>
    <t>En proceso con prevención, sin identidad acreditada</t>
  </si>
  <si>
    <t>En proceso con prórroga</t>
  </si>
  <si>
    <t>En proceso, información adicional</t>
  </si>
  <si>
    <t>Terminada</t>
  </si>
  <si>
    <t>Información pública</t>
  </si>
  <si>
    <t>Datos Personales</t>
  </si>
  <si>
    <t>Total de Solicitudes por estatus</t>
  </si>
  <si>
    <t>Información Pública</t>
  </si>
  <si>
    <t>Breve descripción de la razón que la motivó
(Prórroga)</t>
  </si>
  <si>
    <t>Totales de Solicitudes con recurso de revisión</t>
  </si>
  <si>
    <t>Ninguna de las anteriores</t>
  </si>
  <si>
    <t>Total de solicitudes que ameritaron clasificación</t>
  </si>
  <si>
    <t>Para las solicitudes que ameritaron clasificación seleccione según su tipo</t>
  </si>
  <si>
    <t>Con pago realizado</t>
  </si>
  <si>
    <t>Con pago realizado, datos personales</t>
  </si>
  <si>
    <t>Desechada por falta de pago</t>
  </si>
  <si>
    <t>Desechada por falta de respuesta del sujeto obligado</t>
  </si>
  <si>
    <t>Desechada por falta de selección del medio de entrega</t>
  </si>
  <si>
    <t>En espera de ampliación de información</t>
  </si>
  <si>
    <t>En espera de confirmar trámite o desahogo de prevención, con identidad acreditada</t>
  </si>
  <si>
    <t>combo pnt</t>
  </si>
  <si>
    <t xml:space="preserve">Cancelada </t>
  </si>
  <si>
    <t>En espera de desahogo de prevención parcial</t>
  </si>
  <si>
    <t>En espera de forma de entrega</t>
  </si>
  <si>
    <t>En espera de forma de entrega, datos personales</t>
  </si>
  <si>
    <t>En espera de pago</t>
  </si>
  <si>
    <t>En espera de pago, datos personales</t>
  </si>
  <si>
    <t>En espera de resolución del comité de transparencia</t>
  </si>
  <si>
    <t>En proceso con identidad acreditada</t>
  </si>
  <si>
    <t>En proceso de entrega de informacion</t>
  </si>
  <si>
    <t>En proceso de entrega de información, datos personales</t>
  </si>
  <si>
    <t>En proceso, clasificada parcialmente</t>
  </si>
  <si>
    <t>En proceso, con resolución del comité de transparencia</t>
  </si>
  <si>
    <t>Pendiente de acreditación de la identidad</t>
  </si>
  <si>
    <t>Pendiente de entrega de respuesta</t>
  </si>
  <si>
    <t>Por registrar que se hizo efectivo el derecho</t>
  </si>
  <si>
    <t>Regreso de paso</t>
  </si>
  <si>
    <t>En espera de confirmar trámite o desahogo de prevención, sin identidad acreditada</t>
  </si>
  <si>
    <t>En proceso con prevención, con identidad acreditada</t>
  </si>
  <si>
    <t>En proceso con prórroga, sin identidad acreditada</t>
  </si>
  <si>
    <t>En proceso con prórroga, con identidad acreditada</t>
  </si>
  <si>
    <t>En proceso, parcialmente competente</t>
  </si>
  <si>
    <t>En proceso, parcialmente presentada</t>
  </si>
  <si>
    <t>En proceso, sin identidad acreditada</t>
  </si>
  <si>
    <t>C. Argelia Guadalupe Alegria Ocaña</t>
  </si>
  <si>
    <t>C. Aylín Fernanda Liévano Bustamante</t>
  </si>
  <si>
    <t>Mtro. Josué de Jesús Sánchez Flores</t>
  </si>
  <si>
    <t>Comisión Estatal De Búsqueda De Personas</t>
  </si>
  <si>
    <t>Lic. Mónica Teresita Broca Pérez</t>
  </si>
  <si>
    <t>Instituto del Patrimonio del Estado</t>
  </si>
  <si>
    <t>Ing. Sonia Berelin Tomas Pérez</t>
  </si>
  <si>
    <t>Ing. Fernando Enrique Castillo Coronado</t>
  </si>
  <si>
    <t>Daniel Escalante Pérez</t>
  </si>
  <si>
    <t>C.P. Elsy Álvarez Sánchez</t>
  </si>
  <si>
    <t>Lic. Adriana Navarro Bermúdez</t>
  </si>
  <si>
    <t>C. Christian Geovanni Cartas Ibañez</t>
  </si>
  <si>
    <t>Ing. Guadalupe Domínguez Sánchez</t>
  </si>
  <si>
    <t>Lic. Néstor Arturo Mazariegos Zacarias</t>
  </si>
  <si>
    <t>Lic. Rubén Obed Molina Pérez</t>
  </si>
  <si>
    <t>Lic. Mario Antonio Corzo Camacho</t>
  </si>
  <si>
    <t>Lic. Raul Puerto Ruiz</t>
  </si>
  <si>
    <t>+</t>
  </si>
  <si>
    <t>C.P. Maria del Rosario Ballinas Farrera</t>
  </si>
  <si>
    <t>Sindicato Único de Trabajadores al Servicio del Municipio de Villaflores, Chiapas (SUTSMV)</t>
  </si>
  <si>
    <t>Totales  
(Generados automaticamente)</t>
  </si>
  <si>
    <t>Total de Prórrogas</t>
  </si>
  <si>
    <t>Denominación o razón social (nombre) del Sujeto Obligado:</t>
  </si>
  <si>
    <r>
      <t xml:space="preserve">NOTA: Para el caso particular de solicitudes de información relacionadas con datos personales únicamente se capturarán las columnas de "Tipo de Solicitud", "Folio" y "Estatus de la Solicitud", el resto de las columnas quedarán en blanco, esto significa que las columnas asociadas a: "Descripción de la Solicitud", "Breve descripción de la razón que la motivó (Prórroga)" se dejarán sin captura de ningún tipo con el fin de no vulnerar los datos personales.  </t>
    </r>
    <r>
      <rPr>
        <b/>
        <sz val="15"/>
        <color theme="1"/>
        <rFont val="Calibri"/>
        <family val="2"/>
        <scheme val="minor"/>
      </rPr>
      <t>En este formato no deberán capturarse datos personales de ningún tipo.</t>
    </r>
  </si>
  <si>
    <t>"NOTA: Tratándose de solicitudes para el ejercicio de los derechos ARCO sólo se capturará información en las columnas denominadas 'Número de folio', 'Tipo de solicitud' y 'Estatus de la solicitud', el resto deberán quedar vacías o en blanco, lo cual significa que la columna asociada a 'Descripción de la solicitud' se dejará sin captura con la finalidad de no vulnerar los datos personales. En este formato no deberán capturarse datos personales de ningún tipo."</t>
  </si>
  <si>
    <t>Ampliación del plazo de respuesta 
(Prórroga)</t>
  </si>
  <si>
    <t>Resolución por Clasificación 
(Únicamente para Solicitudes de Información)</t>
  </si>
  <si>
    <r>
      <rPr>
        <b/>
        <sz val="13"/>
        <color theme="1"/>
        <rFont val="Calibri"/>
        <family val="2"/>
        <scheme val="minor"/>
      </rPr>
      <t>Nota</t>
    </r>
    <r>
      <rPr>
        <sz val="13"/>
        <color theme="1"/>
        <rFont val="Calibri"/>
        <family val="2"/>
        <scheme val="minor"/>
      </rPr>
      <t xml:space="preserve">
(En caso de tener algun comentario, expréselo en este espacio)</t>
    </r>
  </si>
  <si>
    <r>
      <rPr>
        <b/>
        <sz val="12"/>
        <color theme="1"/>
        <rFont val="Calibri"/>
        <family val="2"/>
        <scheme val="minor"/>
      </rPr>
      <t>NOTA:</t>
    </r>
    <r>
      <rPr>
        <sz val="12"/>
        <color theme="1"/>
        <rFont val="Calibri"/>
        <family val="2"/>
        <scheme val="minor"/>
      </rPr>
      <t xml:space="preserve"> Tratandose de solicitudes para el ejercicio de los Derechos ARCO  únicamente se capturarán las columnas de "Folio", "Tipo de Solicitud" y "Estatus de la Solicitud", el resto de las columnas quedarán en blanco, esto significa que las columnas asociadas a: "Descripción de la Solicitud", "Breve descripción de la razón que la motivó (Prórroga)" se dejarán sin captura de ningún tipo con el fin de no vulnerar los datos personales.  </t>
    </r>
    <r>
      <rPr>
        <b/>
        <sz val="12"/>
        <color theme="1"/>
        <rFont val="Calibri"/>
        <family val="2"/>
        <scheme val="minor"/>
      </rPr>
      <t>En este formato no deberán capturarse datos personales de ningún tipo.</t>
    </r>
  </si>
  <si>
    <r>
      <t xml:space="preserve">El presente formato se emite para el cumplimiento de lo previsto en el </t>
    </r>
    <r>
      <rPr>
        <b/>
        <sz val="12"/>
        <color theme="1"/>
        <rFont val="Calibri"/>
        <family val="2"/>
        <scheme val="minor"/>
      </rPr>
      <t>artículo 71 de la Ley de Transparencia y Acceso a la Información Pública del Estado de Chiapas</t>
    </r>
    <r>
      <rPr>
        <sz val="12"/>
        <color theme="1"/>
        <rFont val="Calibri"/>
        <family val="2"/>
        <scheme val="minor"/>
      </rPr>
      <t xml:space="preserve">, así como lo previsto en el </t>
    </r>
    <r>
      <rPr>
        <b/>
        <sz val="12"/>
        <color theme="1"/>
        <rFont val="Calibri"/>
        <family val="2"/>
        <scheme val="minor"/>
      </rPr>
      <t>artículo 121 fracción XXII de la Ley de Protección de Datos Personales en Posesión de Sujetos Obligados del Estado de Chiapas</t>
    </r>
    <r>
      <rPr>
        <sz val="12"/>
        <color theme="1"/>
        <rFont val="Calibri"/>
        <family val="2"/>
        <scheme val="minor"/>
      </rPr>
      <t xml:space="preserve">.  </t>
    </r>
  </si>
  <si>
    <t>Ervin Pérez Albores</t>
  </si>
  <si>
    <t>Tec. Williems Hernández Trejo</t>
  </si>
  <si>
    <t xml:space="preserve">revisado con el padron </t>
  </si>
  <si>
    <t>Lic. Roberto Bautista Ruiz</t>
  </si>
  <si>
    <t>C. Jairo Perceo Aguilar Jiménez</t>
  </si>
  <si>
    <t>Lic. Paúl Antonio Ramos González</t>
  </si>
  <si>
    <t>Lic. Yannis Llarelis Torres Solórzano</t>
  </si>
  <si>
    <t>Roider Alejandro Cruz Malpica</t>
  </si>
  <si>
    <t>Lic. Lizeth Victoria Montoya Gómez</t>
  </si>
  <si>
    <t>C. Mehir Morga Díaz</t>
  </si>
  <si>
    <t>C. José Luis Martínez Sánchez</t>
  </si>
  <si>
    <t>C. José Antonio Molina Lavariega</t>
  </si>
  <si>
    <t>Lic. Bernarda Flor Parcero Jiménez</t>
  </si>
  <si>
    <t>C. María Idolina Urbina Aggeler</t>
  </si>
  <si>
    <t>Luis Gerardo Pérez Sarmiento</t>
  </si>
  <si>
    <t>Partido Movimiento Ciudadano</t>
  </si>
  <si>
    <t>Lic. Adolfo Reyna Moreno</t>
  </si>
  <si>
    <t>Partido Popular Chiapaneco</t>
  </si>
  <si>
    <t>Mtra. Verónica Vázquez Nataren</t>
  </si>
  <si>
    <t>PODER EJECUTIVO DEL ESTADO</t>
  </si>
  <si>
    <t>Mtro. Víctor Hugo Alegría Cordero</t>
  </si>
  <si>
    <t>DEPENDENCIAS DEL PODER EJECUTIVO DEL ESTADO</t>
  </si>
  <si>
    <t>Lic. Luis Horacio Gómez Domínguez</t>
  </si>
  <si>
    <t>Mtro. Roberto Isaac Velázquez Córdoba</t>
  </si>
  <si>
    <t>Lic. Nordhal Octavio Moreno López.</t>
  </si>
  <si>
    <t>Secretaría de Protección Civil / Instituto para la Gestión Integral de Riesgos de Desastres del Estado de Chiapas</t>
  </si>
  <si>
    <t>Secretaría de Salud / Instituto de Salud</t>
  </si>
  <si>
    <t xml:space="preserve">Ing. José De Jesús Pacheco Velázquez </t>
  </si>
  <si>
    <t xml:space="preserve">Lic. Virginia Aguiar Gámez </t>
  </si>
  <si>
    <t>ÓRGANOS DESCONCENTRADOS DEL PODER EJECUTIVO DEL ESTADO</t>
  </si>
  <si>
    <t>Lic. Aurora Guadalupe Montero Moguel</t>
  </si>
  <si>
    <t>Lic. Isidro Antonio Ramos Ramos</t>
  </si>
  <si>
    <t>Instituto de Protección Social y Beneficencia Pública del Estado de Chiapas</t>
  </si>
  <si>
    <t>Instituto de Evaluación, Profesionalización y Promoción Docente de Chiapas (IEPPDCH)</t>
  </si>
  <si>
    <t>Lic. Marco Antonio López Vázquez</t>
  </si>
  <si>
    <t>ORGANISMOS PÚBLICOS DESCENTRALIZADOS SECTORIZADOS DEL PODER EJECUTIVO</t>
  </si>
  <si>
    <t>Colegio de Bachilleres de Chiapas</t>
  </si>
  <si>
    <t>Mtro. Francisco Domingo Villatoro Domínguez</t>
  </si>
  <si>
    <t>Dra. Diana Vanessa Velázquez Pérez</t>
  </si>
  <si>
    <t>Lic.Guadalupe Belen Sánchez Selvas</t>
  </si>
  <si>
    <t>Comisión Ejecutiva Estatal De Atención De Victimas Para El Estado De Chiapas</t>
  </si>
  <si>
    <t>Ing. Rosalía Vázquez Corzo</t>
  </si>
  <si>
    <t>Instituto Casa de las Artesanías de Chiapas - ICADECH</t>
  </si>
  <si>
    <t>Jaime Agustín Fonseca Álvarez</t>
  </si>
  <si>
    <t>Mtra. Maricela Ana Yadira Álvarez Ortiz</t>
  </si>
  <si>
    <t>Mtro. José Manuel Lázaro Ríoz</t>
  </si>
  <si>
    <t xml:space="preserve">Procuraduría Ambiental del Estado de Chiapas </t>
  </si>
  <si>
    <t xml:space="preserve">Mtra. María Alejandra Domínguez González </t>
  </si>
  <si>
    <t>C. Adolfo García Román</t>
  </si>
  <si>
    <t>Lic. Carmen Elena Merlín Rivera</t>
  </si>
  <si>
    <t>ÓRGANISMOS PÚBLICOS DESCENTRALIZADOS DESECTORIZADOS DEL PODER EJECUTIVO</t>
  </si>
  <si>
    <t>C.P. Fidencio Edgar Diaz Morales</t>
  </si>
  <si>
    <t>C.P. Norberto García Gómez</t>
  </si>
  <si>
    <t>Lic. Leopoldo Abel Esquinca Sarmiento</t>
  </si>
  <si>
    <t>ÓRGANISMOS AUXILIARES DEL PODER EJECUTIVO</t>
  </si>
  <si>
    <t>Lic. Efrén Manuel Ovilla</t>
  </si>
  <si>
    <t>Legislativo</t>
  </si>
  <si>
    <t>L.D. Francisco Javier Ruiz Serramo</t>
  </si>
  <si>
    <t>Mtra. Laura Yadira Vázquez Coutiño</t>
  </si>
  <si>
    <t>Judicial</t>
  </si>
  <si>
    <t xml:space="preserve">Lic. Alejandro González Ruiz </t>
  </si>
  <si>
    <t>Mtra. Blanca Esthela Coutiño Sánchez</t>
  </si>
  <si>
    <t>Municipales</t>
  </si>
  <si>
    <t>Concejo del municipio de Altamirano</t>
  </si>
  <si>
    <t>Lic. Perla Xochitl Marroquin Toledo</t>
  </si>
  <si>
    <t>C. Rogelio Hernández Gutiérrez</t>
  </si>
  <si>
    <t>Lic. David Esteban Ballinas Rivera</t>
  </si>
  <si>
    <t xml:space="preserve">No alta </t>
  </si>
  <si>
    <t>Jesús Alexander Álvarez Mazariegos</t>
  </si>
  <si>
    <t>Jhonatan Mishell Álvarez Yañez</t>
  </si>
  <si>
    <t xml:space="preserve">Lic. Nayeli Concepción Velázquez Chun </t>
  </si>
  <si>
    <t>C.P. María de los Ángeles Bermúdez Carpio</t>
  </si>
  <si>
    <t>Lic. Jorge Hernández Hernández</t>
  </si>
  <si>
    <t>EDUARDO GUILLÉN GUTIÉRREZ</t>
  </si>
  <si>
    <t>C. María Concepción Venegas Peña</t>
  </si>
  <si>
    <t xml:space="preserve">Lic.Laura Cristal Cabrera Vázquez </t>
  </si>
  <si>
    <t xml:space="preserve">Robins Lenirad Cruz Rodríguez </t>
  </si>
  <si>
    <t>Arq. Arley Suárez Guillén</t>
  </si>
  <si>
    <t>Lic. Greisi Alejandra Sánchez Córdova</t>
  </si>
  <si>
    <t>Lic. Josué David Ocampo Chávez</t>
  </si>
  <si>
    <t>Lic. Eduardo Antonio Ordoñez Martínez</t>
  </si>
  <si>
    <t>José Carlos Rodamin Cruz Jiménez</t>
  </si>
  <si>
    <t>Concejo Municipal de Frontera Comalapa</t>
  </si>
  <si>
    <t xml:space="preserve">Ing. Oscar Arodi Bernardo Mazariegos </t>
  </si>
  <si>
    <t>Hector Miguel Morga Vázquez</t>
  </si>
  <si>
    <t>C. Gandhi Nahín Román Arévalo</t>
  </si>
  <si>
    <t>Ing. Israel Reyes Martínez</t>
  </si>
  <si>
    <t>C.P. Jessica Lizbeth Girón Pablo</t>
  </si>
  <si>
    <t>Lic. Rober Hosman López Torres</t>
  </si>
  <si>
    <t>Lic. Luis fernando López Vázquez</t>
  </si>
  <si>
    <t>Ing. Ana Cecilia Zepeda Pérez</t>
  </si>
  <si>
    <t>Lic. Jesús Manuel Sánchez Mondragón</t>
  </si>
  <si>
    <t>C.P. Luis Emilio Acero Vázquez</t>
  </si>
  <si>
    <t>Lic. Silvia Isabel Reyes Martínez</t>
  </si>
  <si>
    <t>Ignacio López Molina</t>
  </si>
  <si>
    <t>C. Héctor Alejandro Vázquez Velasco</t>
  </si>
  <si>
    <t>C. José Gregorio Vázquez López</t>
  </si>
  <si>
    <t>c.p. Rosa María Pérez Díaz</t>
  </si>
  <si>
    <t xml:space="preserve">Ana Karen Rojas López </t>
  </si>
  <si>
    <t xml:space="preserve">Lic. Lucero Mirella Padilla Ballinas </t>
  </si>
  <si>
    <t>Lic.César Emiliano Montero Moguel</t>
  </si>
  <si>
    <t>José Enrique Moreno Calvo</t>
  </si>
  <si>
    <t xml:space="preserve">C. Jaasiel Isaac García  Aguilar </t>
  </si>
  <si>
    <t xml:space="preserve">Ayuntamiento del municipio de Metapa </t>
  </si>
  <si>
    <t>C.P. Juan Carlos Ramos Nanguelu</t>
  </si>
  <si>
    <t>Lic. Esther Gutiérrez García</t>
  </si>
  <si>
    <t xml:space="preserve"> Luis Enrique Coronel Guillen </t>
  </si>
  <si>
    <t xml:space="preserve">José Julián Jiménez Gómez </t>
  </si>
  <si>
    <t>Eduardo Tomas Gómez Morales</t>
  </si>
  <si>
    <t>Concejo del municipio de Pantelhó</t>
  </si>
  <si>
    <t>Ing. Ricardo Jair Vázquez López</t>
  </si>
  <si>
    <t xml:space="preserve">Lic. José Pineda Hernández Hernández </t>
  </si>
  <si>
    <t>Lic. Isela Arias Ángel</t>
  </si>
  <si>
    <t>Lic. Froylán Montoya Meza</t>
  </si>
  <si>
    <t>Lic. Óscar Manuel Morales Camacho</t>
  </si>
  <si>
    <t>Ayuntamiento del municipio de San Cristóbal de Las Casas</t>
  </si>
  <si>
    <t>Lic. Herminia Guadalupe Pérez Díaz</t>
  </si>
  <si>
    <t>Ayuntamiento de San Cristóbal de Las Casas - Sistema DIF municipal</t>
  </si>
  <si>
    <t>C. Eliasib Gutiérrez Aguilar</t>
  </si>
  <si>
    <t>GINA MERCEDES LOPEZ DIAZ</t>
  </si>
  <si>
    <t>Ing. Hugo Alberto Anzueto Borrales</t>
  </si>
  <si>
    <t>C.P. Carlos Manuel Hernpandez Aguilar</t>
  </si>
  <si>
    <t>C. Diana Yarely Carrera Díaz</t>
  </si>
  <si>
    <t>Adelfo De Jesús Torres Hernández</t>
  </si>
  <si>
    <t>Ayuntamiento de Suchiate</t>
  </si>
  <si>
    <t xml:space="preserve">Ayuntamiento de Suchiate - SAPAM </t>
  </si>
  <si>
    <t xml:space="preserve">Lic Daniel Hernández González </t>
  </si>
  <si>
    <t>Lic. Mehir Morga Díaz</t>
  </si>
  <si>
    <t xml:space="preserve">Lic. Karla Patricia Espinosa Majata </t>
  </si>
  <si>
    <t>Lic. Karla Verónica Castañeda Trujillo</t>
  </si>
  <si>
    <t>Ing. Jesús Mauricio Cervantes Montejo</t>
  </si>
  <si>
    <t>LNI. Jonathan Sánchez Villalobos</t>
  </si>
  <si>
    <t>Prof. Antonio de Jesús López Hernández</t>
  </si>
  <si>
    <t>Lic. Guadalupe Concepción González Martínez</t>
  </si>
  <si>
    <t>L.I.A. José Daniel Pérez Hernández</t>
  </si>
  <si>
    <t>C. Hugo Guillén Manilla</t>
  </si>
  <si>
    <t>Lic. Arleth Velázquez Aguilar</t>
  </si>
  <si>
    <t>Ing. Antonio de Jesús Morga Méndez</t>
  </si>
  <si>
    <t>C. María De Jesús Pérez Hernández</t>
  </si>
  <si>
    <t>Analicia Zárate Vázquez</t>
  </si>
  <si>
    <t>Autónomos</t>
  </si>
  <si>
    <t>Dra. Delia Estrada Sánchez</t>
  </si>
  <si>
    <t>María Isabel Gómez Cruz</t>
  </si>
  <si>
    <t>Partidos Políticos</t>
  </si>
  <si>
    <t>Lic. Fátima de Jesús Nigenda Zavala</t>
  </si>
  <si>
    <t>Lic. Carlos Mario López Selvas</t>
  </si>
  <si>
    <t>Lic. William Francisco López Guerrero</t>
  </si>
  <si>
    <t>"Por amor a mi pueblo", A.C. (Ulises Pérez Cruz)</t>
  </si>
  <si>
    <t>Teresa de Jesús Flores Robledo</t>
  </si>
  <si>
    <t>Fuerza por México Chiapas</t>
  </si>
  <si>
    <t>Rodulfo Sánchez Rivera</t>
  </si>
  <si>
    <t>"Metapanecos Unidos", A.C. (Leobardo López Morales)</t>
  </si>
  <si>
    <t>L.A. Edison Vázquez López</t>
  </si>
  <si>
    <t>"Tierra de Progreso 2024", A.C. (Porfirio Correa López)</t>
  </si>
  <si>
    <t>C.P. Nora del Carmen Cervantes González</t>
  </si>
  <si>
    <t>Empresesas PE</t>
  </si>
  <si>
    <t>Sociedad Operadora del Aeropuerto Internacional "Ángel Albino Corzo", S.A. de C.V</t>
  </si>
  <si>
    <t xml:space="preserve">Mtra. Andrea Citlalli Trejo Ochoa </t>
  </si>
  <si>
    <t>Sociedad Operadora de la Torre Chiapas, S.A. de C.V.</t>
  </si>
  <si>
    <t>Ing. Daniel Pérez Ventura</t>
  </si>
  <si>
    <t>Fideicomisos y fondos públicos</t>
  </si>
  <si>
    <t>Fideicomiso de Prestaciones de Seguridad Social para los Trabajadores del Sector Policial Operativo al Servicio del Poder Ejecutivo del Estado de Chiapas</t>
  </si>
  <si>
    <t>Ing. Luis Adelfo Robles Vázquez</t>
  </si>
  <si>
    <t>Fideicomiso Fondo de Protección para Vehículos Propiedad del Poder Ejecutivo Estatal (FOPROVEP) / Instituto de Patrimonio del Estado</t>
  </si>
  <si>
    <t>Fideicomiso Público de Inversión y Administración de Apoyo de Tecnologías de la Información para el personal al servicio de la Educación del Estado de Chiapas (FOAPES) - (Secretaría de Educación)</t>
  </si>
  <si>
    <t>Lic. Moises Jordàn Zambrano Morales</t>
  </si>
  <si>
    <t>lic Fernando Rodrpiguez Espinosa</t>
  </si>
  <si>
    <t>Lic. Mariela Cristel Cal Y Mayor Martínez</t>
  </si>
  <si>
    <t>Fideicomiso Programa de Becas Nacionales para la Educación Superior (Manutención) - (Secretaría de Educación)</t>
  </si>
  <si>
    <t>Fideicomiso Programa de Fortalecimiento a la Excelencia Educativa (PROFEXCE)/ Universidad de Ciencias y Artes de Chiapas</t>
  </si>
  <si>
    <t>Sindicatos</t>
  </si>
  <si>
    <t>C. Roldán De Jesús Hernández Ovando</t>
  </si>
  <si>
    <t>C.P. Roberto Torres Lopez.</t>
  </si>
  <si>
    <t xml:space="preserve">C. Emmanuel Alberto Lòpez Gonzalez. </t>
  </si>
  <si>
    <t>C. José Luis Sánchez Torres</t>
  </si>
  <si>
    <t xml:space="preserve">Sindicato Único de Trabajadores del Comité de Agua Potable y Alcantarillado de Tapachula, Chiapas (SUTCOAPATAP) </t>
  </si>
  <si>
    <t>Sindicato Independiente de Trabajadores al Servicio del Municipio de San Cristóbal de las Casas, Chiapas (SITSMSCCC)</t>
  </si>
  <si>
    <t>C. German Ludwing De la Rosa Barrios</t>
  </si>
  <si>
    <t>Lic. Selene Moreno Vázquez</t>
  </si>
  <si>
    <t>Sindicato de Trabajadores Académicos de la Universidad de Ciencias y Artes de Chiapas (SITAUNICACH)</t>
  </si>
  <si>
    <t>C. Rafael Solís Micelí</t>
  </si>
  <si>
    <t>Personas Fisicas o Morales</t>
  </si>
  <si>
    <t>LAE. Luis Adrián Gutiérrez Reyes</t>
  </si>
  <si>
    <t>Lucero Berenice Clemente Gutiérrez</t>
  </si>
  <si>
    <t>Comité Estatal de Sanidad Vegetal de Chiapas, A.C</t>
  </si>
  <si>
    <t>actualizado 03/07/2024</t>
  </si>
  <si>
    <t>*PODER EJECUTIVO DEL ESTADO</t>
  </si>
  <si>
    <t>*DEPENDENCIAS DEL PODER EJECUTIVO DEL ESTADO</t>
  </si>
  <si>
    <t>Secretaría de Finanzas</t>
  </si>
  <si>
    <t>Secretaría de la Mujer e Igualdad de Género</t>
  </si>
  <si>
    <t>*ÓRGANOS DESCONCENTRADOS DEL PODER EJECUTIVO DEL ESTADO</t>
  </si>
  <si>
    <t>*ORGANISMOS PÚBLICOS DESCENTRALIZADOS SECTORIZADOS DEL PODER EJECUTIVO</t>
  </si>
  <si>
    <t>Colegio de Estudios Científicos y Tecnológicos del Estado de Chiapas (CECyTECH)</t>
  </si>
  <si>
    <t>Procuraduría Ambiental del Estado de Chiapas</t>
  </si>
  <si>
    <t>Instituto de Bomberos del Estado de Chiapas</t>
  </si>
  <si>
    <t>*ÓRGANISMOS PÚBLICOS DESCENTRALIZADOS DESECTORIZADOS DEL PODER EJECUTIVO</t>
  </si>
  <si>
    <t>*ÓRGANISMOS AUXILIARES DEL PODER EJECUTIVO</t>
  </si>
  <si>
    <t>*PODER LEGISLATIVO DEL ESTADO</t>
  </si>
  <si>
    <t>*PODER JUDICIAL DEL ESTADO</t>
  </si>
  <si>
    <t>*AYUNTAMIENTOS, ORGANISMOS PÚBLICOS Y CONCEJOS MUNICIPALES</t>
  </si>
  <si>
    <t>Ayuntamiento del municipio de Metapa</t>
  </si>
  <si>
    <t>Ayuntamiento de Suchiate - SAPAM</t>
  </si>
  <si>
    <t>*SINDICATOS</t>
  </si>
  <si>
    <t>Sindicato de Trabajadores al Servicio del Sistema de Agua Potable y Alcantarillado Municipal, San Cristóbal de las Casas, Chiapas. (SITRASSAPAM)</t>
  </si>
  <si>
    <t>*AUTÓNOMOS</t>
  </si>
  <si>
    <t>*PARTIDOS POLÍTICOS</t>
  </si>
  <si>
    <t>Partido De la Revolución Democrática (PRD)</t>
  </si>
  <si>
    <t>Movimiento Ciudadano</t>
  </si>
  <si>
    <t>Por amor a mi pueblo, A.C. (Ulises Pérez Cruz)</t>
  </si>
  <si>
    <t>Metapanecos Unidos, A.C. (Leobardo López Morales)</t>
  </si>
  <si>
    <t>Tierra de Progreso 2024, A.C. (Porfirio Correa López)</t>
  </si>
  <si>
    <t>*EMPRESAS DE PARTICIPACIÓN ESTATAL</t>
  </si>
  <si>
    <t>*FIDEICOMISOS Y FONDOS PÚBLICOS</t>
  </si>
  <si>
    <t>Fondo de Apoyo para la Economía de las Mujeres (FAEM)</t>
  </si>
  <si>
    <t>*PERSONAS FÍSICAS O MORALES</t>
  </si>
  <si>
    <t>Lcda. Marisol Kobeh Palma</t>
  </si>
  <si>
    <t>Jorge Cueto Gómez</t>
  </si>
  <si>
    <t>Lic. Isrrael Altunar Saraoz</t>
  </si>
  <si>
    <t>Lic. Nordhal Octavio Moreno López</t>
  </si>
  <si>
    <t>Ing. José De Jesús Pacheco Velázquez</t>
  </si>
  <si>
    <t>Lic. Virginia Aguiar Gámez</t>
  </si>
  <si>
    <t>Lic. Celso Greige Nájera Hernández</t>
  </si>
  <si>
    <t>Lic. Jesús Guadalupe Calderón Culebro</t>
  </si>
  <si>
    <t>Lic. Guadalupe Belen Sánchez Selvas</t>
  </si>
  <si>
    <t>Dr. Francisco Antonio Pérez Martínez</t>
  </si>
  <si>
    <t>Mtra. María Alejandra Domínguez González</t>
  </si>
  <si>
    <t>Lic. Hojana Nishizawa Roblero</t>
  </si>
  <si>
    <t>Dra. Karina Calderón Landa</t>
  </si>
  <si>
    <t>Lic. Mariela Cristel Cal y Mayor Martínez</t>
  </si>
  <si>
    <t>C. Marco Polo Corvaia Gutiérrez</t>
  </si>
  <si>
    <t>Lic. Alejandro González Ruiz</t>
  </si>
  <si>
    <t>Mtra. Guadalupe del Rocío Santos Acosta</t>
  </si>
  <si>
    <t>Tráncito Eliud Ordónez Ochoa</t>
  </si>
  <si>
    <t>C. Tania Giselt Antonio Cruz</t>
  </si>
  <si>
    <t>C.P. Emanuel García Arenas</t>
  </si>
  <si>
    <t>Yovany Gómez Castellanos</t>
  </si>
  <si>
    <t>Ing. Sergio Alejandro Sánchez Pérez</t>
  </si>
  <si>
    <t>BAJA el 20/11/2024</t>
  </si>
  <si>
    <t>Ing. Cristian Bernal López Calderón</t>
  </si>
  <si>
    <t>Ing. Williams Bezares Aguilar</t>
  </si>
  <si>
    <t>C. José Alfredo Cisneros Hernández</t>
  </si>
  <si>
    <t>Baja el 11/10/2024</t>
  </si>
  <si>
    <t>Ing. María Isabel Díaz Álvarez</t>
  </si>
  <si>
    <t>Lcda. Yesenia Monserrat Corzo Rodríguez</t>
  </si>
  <si>
    <t>Lic. Denis Chacón Madrigal</t>
  </si>
  <si>
    <t>C. Gildardo Rigoberto Carrión Zenteno</t>
  </si>
  <si>
    <t>Miguel Miranda Hernández</t>
  </si>
  <si>
    <t>Nahiely Nerheny Meza Cruz</t>
  </si>
  <si>
    <t>Lic.Laura Cristal Cabrera Vázquez</t>
  </si>
  <si>
    <t>C.P. Edilberto Zambrano García</t>
  </si>
  <si>
    <t>Lic. Josefa del Carmen Alfaro Aguilar</t>
  </si>
  <si>
    <t>Baja el 04/oct/2024</t>
  </si>
  <si>
    <t>Reyna Yuliana Díaz Pérez</t>
  </si>
  <si>
    <t>Ing. Mayra Vanessa Díaz Hernández</t>
  </si>
  <si>
    <t>Ing. Oscar Arodi Bernardo Mazariegos</t>
  </si>
  <si>
    <t>Baja el 20/11/2024</t>
  </si>
  <si>
    <t>Lic. Sergio Iván Hernández López</t>
  </si>
  <si>
    <t>baja el 14/nov/2024</t>
  </si>
  <si>
    <t>C.P. Erwin Alexis González Acosta</t>
  </si>
  <si>
    <t>Lic. Cristal Guadalupe Ocaña López</t>
  </si>
  <si>
    <t>Lic Gricelda del Carmen Reyes Osorio</t>
  </si>
  <si>
    <t>Lic. Lauro Zahir Sasso Morales</t>
  </si>
  <si>
    <t>Ing. Alba Rubi García López</t>
  </si>
  <si>
    <t>C. Jesús Antonio Aguilar López</t>
  </si>
  <si>
    <t>Lic. Yeni del Carmen Vázquez Morales</t>
  </si>
  <si>
    <t>Lic. Lucero Mirella Padilla Ballinas</t>
  </si>
  <si>
    <t>Lic. César Emiliano Montero Moguel</t>
  </si>
  <si>
    <t>C. Ana Luisa Pérez Aguilar</t>
  </si>
  <si>
    <t>Lic. Rodolfo Valentín González Chávez</t>
  </si>
  <si>
    <t>C. Juan Carlos Mejía Álvarez</t>
  </si>
  <si>
    <t>-</t>
  </si>
  <si>
    <t>Luis Enrique Coronel Guillen</t>
  </si>
  <si>
    <t>José Julián Jiménez Gómez</t>
  </si>
  <si>
    <t>C.P. Minerva Hernández Morales</t>
  </si>
  <si>
    <t>Lic. Abel Ernesto Miceli Rivera</t>
  </si>
  <si>
    <t>Lic. Edilberto López Pérez</t>
  </si>
  <si>
    <t>Lic. José Pineda Hernández Hernández</t>
  </si>
  <si>
    <t>C.P. Rocío Imelda Pérez Hernández</t>
  </si>
  <si>
    <t>Lic. Carolina Bravo Villafuerte</t>
  </si>
  <si>
    <t>Lic. Luis Carlos Martínez Abadía</t>
  </si>
  <si>
    <t>L.C.P. Doralia del Carmen Díaz López</t>
  </si>
  <si>
    <t>Lic. Roy Alejandro Ruiz Gamboa</t>
  </si>
  <si>
    <t>Lic. Rebequina Reyes Hernández</t>
  </si>
  <si>
    <t>Lic. Carlos Omar Herrera Díaz de León</t>
  </si>
  <si>
    <t>Lic. Karla Patricia Espinosa Majata</t>
  </si>
  <si>
    <t>Gina Mercedes López Díaz</t>
  </si>
  <si>
    <t>C.P. Liliana Verenice Oseguera Torres</t>
  </si>
  <si>
    <t>Lic. Antonio de Jesús López Hernández</t>
  </si>
  <si>
    <t>Ing. Gonzalo Solís López</t>
  </si>
  <si>
    <t>Lic. Jorge Luis Vicente Maldonado</t>
  </si>
  <si>
    <t>Lic. Jorge Eduardo Alfaro Gómez</t>
  </si>
  <si>
    <t>Ruth Yesenia González Padilla</t>
  </si>
  <si>
    <t xml:space="preserve">Lic. María del Carmen Cordero Gordillo </t>
  </si>
  <si>
    <t>C. Cinthia Natali Maldonado González</t>
  </si>
  <si>
    <t>Lic. Clevy Suley González Espinosa</t>
  </si>
  <si>
    <t>Lic. Carlos Eduardo Díaz Balcázar</t>
  </si>
  <si>
    <t>Lic. José Abraham Rodríguez Orantes</t>
  </si>
  <si>
    <t>C.P. Roberto Torres Lopez</t>
  </si>
  <si>
    <t>Mtro. Felipe Ernesto Villafuerte Albores</t>
  </si>
  <si>
    <t>Mtra. Andrea Citlalli Trejo Ochoa</t>
  </si>
  <si>
    <t>https://docs.google.com/spreadsheets/d/1h-X9jJmalzTOEb2MhNjLFSoX3YxCXoZ5/edit?gid=1349930775#gid=1349930775</t>
  </si>
  <si>
    <t>Anual</t>
  </si>
  <si>
    <t>revisado con el padrón 08/01/2025 a las 08:09 am</t>
  </si>
  <si>
    <t>Denominación o razón social (nombre) del sujeto obligado 
Histórico</t>
  </si>
  <si>
    <t>Responsable de la Unidad de Transparencia
Histórico</t>
  </si>
  <si>
    <t>Histórico</t>
  </si>
  <si>
    <t>PRIMERO</t>
  </si>
  <si>
    <t>1. Política de protección de datos personales de ese sujeto obligado (señalada en el artículo 30, fracción II, de la Ley General de Protección de Datos Personales en Posesión de Sujetos Obligados). 2. Programa de protección de datos personales de ese sujeto obligado (señalado en el artículo 30, fracción II, de la Ley General de Protección de Datos Personales en Posesión de Sujetos Obligados). 3. Políticas internas para la gestión y tratamiento de los datos personales en posesión de ese sujeto obligado (señaladas en el artículo 33, fracción I, de la Ley General de Protección de Datos Personales en Posesión de Sujetos Obligados). 4. Programa de capacitación de ese sujeto obligado (señalado en los artículos 30, fracción III, y 35, fracción VII, de la Ley General de Protección de Datos Personales en Posesión de Sujetos Obligados). 5. Procedimiento implementado por ese sujeto obligado para recibir y responder dudas y quejas de los titulares (señalado en el artículo 30, fracción VI, de la Ley General de Protección de Datos Personales en Posesión de Sujetos Obligados)</t>
  </si>
  <si>
    <t>Solicito en archivo digital las fichas técnicas de valoración documental de cada una de las series y subseries documentales de todas sus áreas generadoras de documentación, así como su catálogo de disposición documental del ejercicio 2024.</t>
  </si>
  <si>
    <t>Por medio de la presente, solicito atentamente el directorio actualizado de escuelas particulares en el Estado de Chiapas, incluyendo la siguiente información: -Nombre de la institución -Dirección -Nivel educativo (preescolar, primaria, secundaria, preparatoria) -Nombre del director o responsable -Correo electrónico de contacto -Número telefónico</t>
  </si>
  <si>
    <t>Solicito acceso a documentación e información, preferentemente en formatos accesibles (si se tiene), incluido tarjetas, informes, oficios, reportes, solicitudes, bases de datos, etc, que describan o detallen información, para el ejercicio 2024, sobre: • Montos de dinero o recursos utilizados para la atención de las emergencias o desastres (suministros, viáticos, etc), ya sea por sus atribuciones propias o como apoyo a otras autoridades • Montos de dinero o recursos que se requerirán para la reconstrucción o rehabilitación de inmuebles o infraestructura afectados por emergencias o desastres en próximos años. • Montos de dinero o recursos que se gastaron en 2024, para la reconstrucción o rehabilitación de inmuebles o infraestructura afectados por emergencias o desastres. • Resultados de levantamientos de información que tuvieron por objeto detectar personas, inmuebles o infraestructura afectada por la ocurrencia de desastres. • Apoyos económicos o en especie otorgados a las personas que fueron afectadas por desastres. • En caso de que la autoridad a su cargo haya realizado solicitudes de Declaratoria de Desastre o Emergencia ante el Gobierno Federal, copia de la solicitud y sus anexos, independientemente de que la solicitud haya sido autorizada o 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</si>
</sst>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b/>
      <sz val="11"/>
      <color theme="1"/>
      <name val="Calibri"/>
      <family val="2"/>
      <scheme val="minor"/>
    </font>
    <font>
      <b/>
      <sz val="15"/>
      <color theme="1"/>
      <name val="Garamond"/>
      <family val="1"/>
    </font>
    <font>
      <sz val="15"/>
      <color theme="1"/>
      <name val="Garamond"/>
      <family val="1"/>
    </font>
    <font>
      <b/>
      <i/>
      <sz val="15"/>
      <color theme="1"/>
      <name val="Garamond"/>
      <family val="1"/>
    </font>
    <font>
      <b/>
      <sz val="15"/>
      <color theme="1"/>
      <name val="Calibri"/>
      <family val="2"/>
      <scheme val="minor"/>
    </font>
    <font>
      <sz val="15"/>
      <color theme="1"/>
      <name val="Calibri"/>
      <family val="2"/>
      <scheme val="minor"/>
    </font>
    <font>
      <b/>
      <sz val="15"/>
      <name val="Calibri"/>
      <family val="2"/>
      <scheme val="minor"/>
    </font>
    <font>
      <b/>
      <sz val="13"/>
      <name val="Calibri"/>
      <family val="2"/>
      <scheme val="minor"/>
    </font>
    <font>
      <b/>
      <sz val="13"/>
      <color theme="1"/>
      <name val="Calibri"/>
      <family val="2"/>
      <scheme val="minor"/>
    </font>
    <font>
      <sz val="10"/>
      <name val="Arial"/>
      <family val="2"/>
    </font>
    <font>
      <sz val="13"/>
      <color theme="1"/>
      <name val="Calibri"/>
      <family val="2"/>
      <scheme val="minor"/>
    </font>
    <font>
      <b/>
      <sz val="9"/>
      <color theme="1"/>
      <name val="Arial"/>
      <family val="2"/>
    </font>
    <font>
      <b/>
      <sz val="10"/>
      <color theme="1"/>
      <name val="Arial"/>
      <family val="2"/>
    </font>
    <font>
      <b/>
      <sz val="12"/>
      <color theme="1"/>
      <name val="Calibri"/>
      <family val="2"/>
      <scheme val="minor"/>
    </font>
    <font>
      <sz val="12"/>
      <color theme="1"/>
      <name val="Calibri"/>
      <family val="2"/>
      <scheme val="minor"/>
    </font>
    <font>
      <b/>
      <sz val="12"/>
      <color theme="1"/>
      <name val="Arial"/>
      <family val="2"/>
    </font>
    <font>
      <sz val="15"/>
      <color rgb="FF2C363A"/>
      <name val="Calibri"/>
      <family val="2"/>
      <scheme val="minor"/>
    </font>
    <font>
      <sz val="14"/>
      <color theme="1"/>
      <name val="Calibri"/>
      <family val="2"/>
      <scheme val="minor"/>
    </font>
    <font>
      <u/>
      <sz val="11"/>
      <color theme="10"/>
      <name val="Calibri"/>
      <family val="2"/>
      <scheme val="minor"/>
    </font>
  </fonts>
  <fills count="11">
    <fill>
      <patternFill patternType="none"/>
    </fill>
    <fill>
      <patternFill patternType="gray125"/>
    </fill>
    <fill>
      <patternFill patternType="solid">
        <fgColor theme="0" tint="-0.34998626667073579"/>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FF99FF"/>
        <bgColor indexed="64"/>
      </patternFill>
    </fill>
    <fill>
      <patternFill patternType="solid">
        <fgColor rgb="FFFFFF00"/>
        <bgColor indexed="64"/>
      </patternFill>
    </fill>
    <fill>
      <patternFill patternType="solid">
        <fgColor theme="7" tint="0.399975585192419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bottom/>
      <diagonal/>
    </border>
  </borders>
  <cellStyleXfs count="3">
    <xf numFmtId="0" fontId="0" fillId="0" borderId="0"/>
    <xf numFmtId="0" fontId="10" fillId="0" borderId="0"/>
    <xf numFmtId="0" fontId="19" fillId="0" borderId="0" applyNumberFormat="0" applyFill="0" applyBorder="0" applyAlignment="0" applyProtection="0"/>
  </cellStyleXfs>
  <cellXfs count="105">
    <xf numFmtId="0" fontId="0" fillId="0" borderId="0" xfId="0"/>
    <xf numFmtId="0" fontId="0" fillId="0" borderId="0" xfId="0" applyProtection="1">
      <protection locked="0"/>
    </xf>
    <xf numFmtId="0" fontId="3" fillId="0" borderId="0" xfId="0" applyFont="1" applyAlignment="1" applyProtection="1">
      <alignment horizontal="center" vertical="center"/>
      <protection locked="0"/>
    </xf>
    <xf numFmtId="0" fontId="7"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9" fillId="0" borderId="0" xfId="0" applyFont="1"/>
    <xf numFmtId="0" fontId="8" fillId="0" borderId="0" xfId="0" applyFont="1" applyAlignment="1">
      <alignment horizontal="left" vertical="center"/>
    </xf>
    <xf numFmtId="0" fontId="9" fillId="0" borderId="1" xfId="0" applyFont="1" applyBorder="1" applyAlignment="1">
      <alignment horizontal="center" vertical="center"/>
    </xf>
    <xf numFmtId="0" fontId="9" fillId="0" borderId="1" xfId="0" applyFont="1" applyBorder="1" applyAlignment="1">
      <alignment horizontal="right" vertical="center"/>
    </xf>
    <xf numFmtId="0" fontId="1" fillId="0" borderId="1" xfId="0" applyFont="1" applyBorder="1"/>
    <xf numFmtId="0" fontId="6" fillId="0" borderId="0" xfId="0" applyFont="1"/>
    <xf numFmtId="0" fontId="13" fillId="0" borderId="1" xfId="0" applyFont="1" applyBorder="1" applyAlignment="1">
      <alignment horizontal="center" vertical="center" wrapText="1"/>
    </xf>
    <xf numFmtId="0" fontId="12" fillId="3" borderId="1" xfId="0" applyFont="1" applyFill="1" applyBorder="1" applyAlignment="1">
      <alignment horizontal="center" vertical="center" wrapText="1"/>
    </xf>
    <xf numFmtId="0" fontId="11" fillId="0" borderId="2" xfId="0"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11" fillId="0" borderId="0" xfId="0" applyFont="1" applyAlignment="1" applyProtection="1">
      <alignment horizontal="center" vertical="center" wrapText="1"/>
      <protection locked="0"/>
    </xf>
    <xf numFmtId="0" fontId="0" fillId="0" borderId="0" xfId="0" applyAlignment="1" applyProtection="1">
      <alignment vertical="center"/>
      <protection locked="0"/>
    </xf>
    <xf numFmtId="0" fontId="11" fillId="0" borderId="1" xfId="0" applyFont="1" applyBorder="1" applyAlignment="1" applyProtection="1">
      <alignment horizontal="left" vertical="center" wrapText="1"/>
      <protection locked="0"/>
    </xf>
    <xf numFmtId="0" fontId="15" fillId="0" borderId="3" xfId="0" applyFont="1" applyBorder="1" applyAlignment="1" applyProtection="1">
      <alignment horizontal="justify" vertical="justify" wrapText="1"/>
      <protection locked="0"/>
    </xf>
    <xf numFmtId="0" fontId="15" fillId="0" borderId="4" xfId="0" applyFont="1" applyBorder="1" applyAlignment="1" applyProtection="1">
      <alignment horizontal="justify" vertical="justify" wrapText="1"/>
      <protection locked="0"/>
    </xf>
    <xf numFmtId="0" fontId="15" fillId="0" borderId="0" xfId="0" applyFont="1" applyProtection="1">
      <protection locked="0"/>
    </xf>
    <xf numFmtId="0" fontId="15" fillId="0" borderId="1"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15" fillId="0" borderId="1" xfId="0" applyFont="1" applyBorder="1" applyAlignment="1" applyProtection="1">
      <alignment horizontal="justify" vertical="justify" wrapText="1"/>
      <protection locked="0"/>
    </xf>
    <xf numFmtId="0" fontId="15" fillId="0" borderId="4" xfId="0" applyFont="1" applyBorder="1" applyAlignment="1" applyProtection="1">
      <alignment horizontal="center" vertical="center" wrapText="1"/>
      <protection locked="0"/>
    </xf>
    <xf numFmtId="1" fontId="15" fillId="0" borderId="1" xfId="0" applyNumberFormat="1" applyFont="1" applyBorder="1" applyAlignment="1" applyProtection="1">
      <alignment horizontal="center" vertical="center" wrapText="1"/>
      <protection locked="0"/>
    </xf>
    <xf numFmtId="0" fontId="14" fillId="8" borderId="1" xfId="0" applyFont="1" applyFill="1" applyBorder="1" applyAlignment="1">
      <alignment horizontal="center" vertical="center"/>
    </xf>
    <xf numFmtId="0" fontId="5" fillId="0" borderId="0" xfId="0" applyFont="1" applyAlignment="1">
      <alignment horizontal="right" vertical="center"/>
    </xf>
    <xf numFmtId="0" fontId="6" fillId="0" borderId="0" xfId="0" applyFont="1" applyAlignment="1">
      <alignment horizontal="center" vertical="center"/>
    </xf>
    <xf numFmtId="0" fontId="0" fillId="0" borderId="0" xfId="0" applyAlignment="1">
      <alignment horizontal="right" vertical="center"/>
    </xf>
    <xf numFmtId="0" fontId="9" fillId="6" borderId="1" xfId="0" applyFont="1" applyFill="1" applyBorder="1" applyAlignment="1">
      <alignment horizontal="justify" vertical="center" wrapText="1"/>
    </xf>
    <xf numFmtId="0" fontId="9" fillId="6" borderId="1"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1" fillId="0" borderId="0" xfId="0" applyFont="1" applyAlignment="1">
      <alignment wrapText="1"/>
    </xf>
    <xf numFmtId="0" fontId="14" fillId="0" borderId="1" xfId="0" applyFont="1" applyBorder="1" applyAlignment="1">
      <alignment horizontal="center" vertical="center"/>
    </xf>
    <xf numFmtId="0" fontId="0" fillId="0" borderId="1" xfId="0" applyBorder="1" applyAlignment="1">
      <alignment horizontal="center" vertical="center" wrapText="1"/>
    </xf>
    <xf numFmtId="0" fontId="14" fillId="5" borderId="1" xfId="0" applyFont="1" applyFill="1" applyBorder="1" applyAlignment="1">
      <alignment vertical="center" wrapText="1"/>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4" fillId="5" borderId="1" xfId="0" applyFont="1" applyFill="1" applyBorder="1" applyAlignment="1">
      <alignment horizontal="left" vertical="center" wrapText="1"/>
    </xf>
    <xf numFmtId="0" fontId="0" fillId="0" borderId="1" xfId="0" applyBorder="1" applyAlignment="1">
      <alignment horizontal="center" vertical="center"/>
    </xf>
    <xf numFmtId="0" fontId="15" fillId="0" borderId="0" xfId="0" applyFont="1"/>
    <xf numFmtId="0" fontId="16" fillId="0" borderId="1" xfId="0" applyFont="1" applyBorder="1" applyAlignment="1">
      <alignment horizontal="center" vertical="center" wrapText="1"/>
    </xf>
    <xf numFmtId="14" fontId="0" fillId="0" borderId="0" xfId="0" applyNumberFormat="1"/>
    <xf numFmtId="0" fontId="18" fillId="9" borderId="0" xfId="0" applyFont="1" applyFill="1"/>
    <xf numFmtId="0" fontId="18" fillId="0" borderId="0" xfId="0" applyFont="1"/>
    <xf numFmtId="0" fontId="0" fillId="10" borderId="0" xfId="0" applyFill="1"/>
    <xf numFmtId="0" fontId="19" fillId="0" borderId="0" xfId="2"/>
    <xf numFmtId="0" fontId="1" fillId="0" borderId="21" xfId="0" applyFont="1" applyFill="1" applyBorder="1"/>
    <xf numFmtId="0" fontId="8" fillId="0" borderId="0" xfId="0" applyFont="1" applyBorder="1" applyAlignment="1">
      <alignment horizontal="left" vertical="center"/>
    </xf>
    <xf numFmtId="0" fontId="9" fillId="0" borderId="0" xfId="0" applyFont="1" applyBorder="1" applyAlignment="1">
      <alignment vertical="center"/>
    </xf>
    <xf numFmtId="0" fontId="9" fillId="0" borderId="0" xfId="0" applyFont="1" applyBorder="1"/>
    <xf numFmtId="0" fontId="7" fillId="2" borderId="1" xfId="0" applyFont="1" applyFill="1" applyBorder="1" applyAlignment="1">
      <alignment horizontal="center" vertical="center" wrapText="1"/>
    </xf>
    <xf numFmtId="0" fontId="0" fillId="7" borderId="0" xfId="0" applyFill="1"/>
    <xf numFmtId="0" fontId="5" fillId="0" borderId="0" xfId="0" applyFont="1" applyAlignment="1">
      <alignment horizontal="right" vertical="center" wrapText="1"/>
    </xf>
    <xf numFmtId="0" fontId="15" fillId="0" borderId="2" xfId="0" applyFont="1" applyBorder="1" applyAlignment="1" applyProtection="1">
      <alignment horizontal="justify" vertical="justify" wrapText="1"/>
      <protection locked="0"/>
    </xf>
    <xf numFmtId="14" fontId="11" fillId="0" borderId="2" xfId="0" applyNumberFormat="1" applyFont="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protection locked="0"/>
    </xf>
    <xf numFmtId="0" fontId="3"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5" fillId="0" borderId="0" xfId="0" applyFont="1" applyAlignment="1">
      <alignment horizontal="right" vertical="center"/>
    </xf>
    <xf numFmtId="0" fontId="15" fillId="0" borderId="2" xfId="0" applyFont="1" applyBorder="1" applyAlignment="1" applyProtection="1">
      <alignment horizontal="center" wrapText="1"/>
      <protection locked="0"/>
    </xf>
    <xf numFmtId="0" fontId="15" fillId="0" borderId="7" xfId="0" applyFont="1" applyBorder="1" applyAlignment="1">
      <alignment horizontal="left" vertical="center" wrapText="1"/>
    </xf>
    <xf numFmtId="0" fontId="15" fillId="0" borderId="8" xfId="0" applyFont="1" applyBorder="1" applyAlignment="1">
      <alignment horizontal="left" vertical="center" wrapText="1"/>
    </xf>
    <xf numFmtId="0" fontId="15" fillId="0" borderId="9" xfId="0" applyFont="1" applyBorder="1" applyAlignment="1">
      <alignment horizontal="left" vertical="center" wrapText="1"/>
    </xf>
    <xf numFmtId="0" fontId="15" fillId="0" borderId="12" xfId="0" applyFont="1" applyBorder="1" applyAlignment="1">
      <alignment horizontal="left" vertical="center" wrapText="1"/>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9" fillId="0" borderId="5" xfId="0" applyFont="1" applyBorder="1" applyAlignment="1">
      <alignment horizontal="center" vertical="center" wrapText="1"/>
    </xf>
    <xf numFmtId="0" fontId="9" fillId="0" borderId="1" xfId="0" applyFont="1" applyBorder="1" applyAlignment="1">
      <alignment horizontal="center" vertical="center" wrapText="1"/>
    </xf>
    <xf numFmtId="0" fontId="9" fillId="5" borderId="5"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9" fillId="7" borderId="5"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0" fillId="0" borderId="10" xfId="0"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0" fillId="0" borderId="11" xfId="0" applyBorder="1" applyAlignment="1" applyProtection="1">
      <alignment horizontal="left" vertical="center" wrapText="1"/>
      <protection locked="0"/>
    </xf>
    <xf numFmtId="0" fontId="9" fillId="6" borderId="5" xfId="0" applyFont="1" applyFill="1" applyBorder="1" applyAlignment="1">
      <alignment horizontal="center" vertical="center" wrapText="1"/>
    </xf>
    <xf numFmtId="0" fontId="9" fillId="6" borderId="5" xfId="0" applyFont="1" applyFill="1" applyBorder="1" applyAlignment="1">
      <alignment horizontal="center" vertical="center"/>
    </xf>
    <xf numFmtId="0" fontId="9" fillId="7" borderId="17" xfId="0" applyFont="1" applyFill="1" applyBorder="1" applyAlignment="1">
      <alignment horizontal="center" vertical="center" wrapText="1"/>
    </xf>
    <xf numFmtId="0" fontId="9" fillId="7" borderId="18" xfId="0" applyFont="1" applyFill="1" applyBorder="1" applyAlignment="1">
      <alignment horizontal="center" vertical="center" wrapText="1"/>
    </xf>
    <xf numFmtId="0" fontId="9" fillId="7" borderId="19"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1" xfId="0" applyFont="1" applyFill="1" applyBorder="1" applyAlignment="1">
      <alignment horizontal="center" vertical="center"/>
    </xf>
    <xf numFmtId="0" fontId="0" fillId="0" borderId="16" xfId="0" applyBorder="1" applyAlignment="1">
      <alignment horizontal="center" vertical="center" wrapText="1"/>
    </xf>
    <xf numFmtId="0" fontId="0" fillId="0" borderId="5" xfId="0" applyBorder="1" applyAlignment="1">
      <alignment horizontal="center" vertical="center" wrapText="1"/>
    </xf>
    <xf numFmtId="0" fontId="14" fillId="0" borderId="1" xfId="0" applyFont="1" applyBorder="1" applyAlignment="1">
      <alignment horizontal="center" vertical="center"/>
    </xf>
    <xf numFmtId="0" fontId="14" fillId="6" borderId="1" xfId="0" applyFont="1" applyFill="1" applyBorder="1" applyAlignment="1">
      <alignment horizontal="center" vertical="center" wrapText="1"/>
    </xf>
    <xf numFmtId="0" fontId="14" fillId="5" borderId="6" xfId="0" applyFont="1" applyFill="1" applyBorder="1" applyAlignment="1">
      <alignment horizontal="center" vertical="center"/>
    </xf>
    <xf numFmtId="0" fontId="14" fillId="5" borderId="2" xfId="0" applyFont="1" applyFill="1" applyBorder="1" applyAlignment="1">
      <alignment horizontal="center" vertical="center"/>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1" fillId="0" borderId="15" xfId="0" applyFont="1" applyBorder="1" applyAlignment="1">
      <alignment horizontal="center" vertical="center" wrapText="1"/>
    </xf>
    <xf numFmtId="0" fontId="0" fillId="0" borderId="7" xfId="0" applyBorder="1" applyAlignment="1" applyProtection="1">
      <alignment horizontal="left" vertical="center" wrapText="1"/>
      <protection locked="0"/>
    </xf>
    <xf numFmtId="0" fontId="0" fillId="0" borderId="8" xfId="0" applyBorder="1" applyAlignment="1" applyProtection="1">
      <alignment horizontal="left" vertical="center" wrapText="1"/>
      <protection locked="0"/>
    </xf>
    <xf numFmtId="0" fontId="0" fillId="0" borderId="9" xfId="0"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14" xfId="0" applyBorder="1" applyAlignment="1" applyProtection="1">
      <alignment horizontal="left" vertical="center" wrapText="1"/>
      <protection locked="0"/>
    </xf>
    <xf numFmtId="0" fontId="9" fillId="0" borderId="0" xfId="0" applyFont="1" applyBorder="1" applyAlignment="1">
      <alignment horizontal="center"/>
    </xf>
    <xf numFmtId="0" fontId="11" fillId="0" borderId="1"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0" xfId="0" applyFont="1" applyAlignment="1">
      <alignment horizontal="center" vertical="center" wrapText="1"/>
    </xf>
    <xf numFmtId="0" fontId="17" fillId="0" borderId="0" xfId="0" applyFont="1" applyAlignment="1">
      <alignment horizontal="center" vertical="center" wrapText="1"/>
    </xf>
  </cellXfs>
  <cellStyles count="3">
    <cellStyle name="Hipervínculo" xfId="2" builtinId="8"/>
    <cellStyle name="Normal" xfId="0" builtinId="0"/>
    <cellStyle name="Normal 2" xfId="1"/>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962952</xdr:colOff>
      <xdr:row>0</xdr:row>
      <xdr:rowOff>58227</xdr:rowOff>
    </xdr:from>
    <xdr:to>
      <xdr:col>0</xdr:col>
      <xdr:colOff>2533650</xdr:colOff>
      <xdr:row>4</xdr:row>
      <xdr:rowOff>50313</xdr:rowOff>
    </xdr:to>
    <xdr:pic>
      <xdr:nvPicPr>
        <xdr:cNvPr id="2" name="Imagen 13" descr="01 Escudo Chiapas Vertical">
          <a:extLst>
            <a:ext uri="{FF2B5EF4-FFF2-40B4-BE49-F238E27FC236}">
              <a16:creationId xmlns:a16="http://schemas.microsoft.com/office/drawing/2014/main" id="{8C11D435-069F-4276-9F0C-B1094C742A5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2952" y="58227"/>
          <a:ext cx="1570698" cy="10398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225136</xdr:colOff>
      <xdr:row>0</xdr:row>
      <xdr:rowOff>138545</xdr:rowOff>
    </xdr:from>
    <xdr:to>
      <xdr:col>10</xdr:col>
      <xdr:colOff>675409</xdr:colOff>
      <xdr:row>5</xdr:row>
      <xdr:rowOff>207818</xdr:rowOff>
    </xdr:to>
    <xdr:sp macro="" textlink="">
      <xdr:nvSpPr>
        <xdr:cNvPr id="3" name="Rectángulo 2">
          <a:extLst>
            <a:ext uri="{FF2B5EF4-FFF2-40B4-BE49-F238E27FC236}">
              <a16:creationId xmlns:a16="http://schemas.microsoft.com/office/drawing/2014/main" id="{61DC0B40-6CF1-4CC6-8C2F-666D60DC267F}"/>
            </a:ext>
          </a:extLst>
        </xdr:cNvPr>
        <xdr:cNvSpPr/>
      </xdr:nvSpPr>
      <xdr:spPr>
        <a:xfrm>
          <a:off x="27895261" y="138545"/>
          <a:ext cx="2631498" cy="1364673"/>
        </a:xfrm>
        <a:prstGeom prst="rect">
          <a:avLst/>
        </a:prstGeom>
        <a:solidFill>
          <a:schemeClr val="bg1"/>
        </a:solidFill>
        <a:ln>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es-MX" sz="1300" b="1">
            <a:solidFill>
              <a:sysClr val="windowText" lastClr="000000"/>
            </a:solidFill>
          </a:endParaRPr>
        </a:p>
      </xdr:txBody>
    </xdr:sp>
    <xdr:clientData/>
  </xdr:twoCellAnchor>
  <xdr:twoCellAnchor editAs="oneCell">
    <xdr:from>
      <xdr:col>1</xdr:col>
      <xdr:colOff>2300384</xdr:colOff>
      <xdr:row>0</xdr:row>
      <xdr:rowOff>35253</xdr:rowOff>
    </xdr:from>
    <xdr:to>
      <xdr:col>3</xdr:col>
      <xdr:colOff>383628</xdr:colOff>
      <xdr:row>4</xdr:row>
      <xdr:rowOff>130503</xdr:rowOff>
    </xdr:to>
    <xdr:pic>
      <xdr:nvPicPr>
        <xdr:cNvPr id="4" name="Imagen 3">
          <a:extLst>
            <a:ext uri="{FF2B5EF4-FFF2-40B4-BE49-F238E27FC236}">
              <a16:creationId xmlns:a16="http://schemas.microsoft.com/office/drawing/2014/main" id="{8697BA06-71AD-46F6-8951-E75ABAA507C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5835" b="8155"/>
        <a:stretch/>
      </xdr:blipFill>
      <xdr:spPr>
        <a:xfrm>
          <a:off x="5243609" y="35253"/>
          <a:ext cx="2226619" cy="1143000"/>
        </a:xfrm>
        <a:prstGeom prst="rect">
          <a:avLst/>
        </a:prstGeom>
      </xdr:spPr>
    </xdr:pic>
    <xdr:clientData/>
  </xdr:twoCellAnchor>
  <xdr:twoCellAnchor>
    <xdr:from>
      <xdr:col>2</xdr:col>
      <xdr:colOff>11907</xdr:colOff>
      <xdr:row>8</xdr:row>
      <xdr:rowOff>23813</xdr:rowOff>
    </xdr:from>
    <xdr:to>
      <xdr:col>3</xdr:col>
      <xdr:colOff>2488407</xdr:colOff>
      <xdr:row>8</xdr:row>
      <xdr:rowOff>214313</xdr:rowOff>
    </xdr:to>
    <xdr:sp macro="" textlink="">
      <xdr:nvSpPr>
        <xdr:cNvPr id="5" name="CuadroTexto 4"/>
        <xdr:cNvSpPr txBox="1"/>
      </xdr:nvSpPr>
      <xdr:spPr>
        <a:xfrm>
          <a:off x="5750720" y="2262188"/>
          <a:ext cx="4024312"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MX" sz="1100"/>
            <a:t>Francisco</a:t>
          </a:r>
          <a:r>
            <a:rPr lang="es-MX" sz="1100" baseline="0"/>
            <a:t> Demeza Hernández</a:t>
          </a:r>
          <a:endParaRPr lang="es-MX" sz="1100"/>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s://docs.google.com/spreadsheets/d/1h-X9jJmalzTOEb2MhNjLFSoX3YxCXoZ5/edit?gid=1349930775"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L79"/>
  <sheetViews>
    <sheetView tabSelected="1" topLeftCell="E1" zoomScale="64" zoomScaleNormal="64" zoomScaleSheetLayoutView="100" zoomScalePageLayoutView="106" workbookViewId="0">
      <selection activeCell="H6" sqref="H6"/>
    </sheetView>
  </sheetViews>
  <sheetFormatPr baseColWidth="10" defaultColWidth="11.44140625" defaultRowHeight="14.4" x14ac:dyDescent="0.3"/>
  <cols>
    <col min="1" max="1" width="44.109375" style="1" bestFit="1" customWidth="1"/>
    <col min="2" max="2" width="39.5546875" style="1" customWidth="1"/>
    <col min="3" max="3" width="22.5546875" style="1" customWidth="1"/>
    <col min="4" max="4" width="68.6640625" style="1" customWidth="1"/>
    <col min="5" max="5" width="23.109375" style="1" customWidth="1"/>
    <col min="6" max="6" width="69.88671875" style="1" customWidth="1"/>
    <col min="7" max="7" width="37" style="1" customWidth="1"/>
    <col min="8" max="9" width="55" style="1" customWidth="1"/>
    <col min="10" max="10" width="32.6640625" style="1" customWidth="1"/>
    <col min="11" max="11" width="20.5546875" style="1" customWidth="1"/>
    <col min="12" max="16384" width="11.44140625" style="1"/>
  </cols>
  <sheetData>
    <row r="1" spans="1:12" ht="21" customHeight="1" x14ac:dyDescent="0.3">
      <c r="A1" s="58" t="s">
        <v>0</v>
      </c>
      <c r="B1" s="58"/>
      <c r="C1" s="58"/>
      <c r="D1" s="58"/>
      <c r="E1" s="58"/>
      <c r="F1" s="58"/>
      <c r="G1" s="58"/>
      <c r="H1" s="58"/>
      <c r="I1" s="58"/>
      <c r="J1" s="58"/>
      <c r="K1" s="58"/>
      <c r="L1" s="58"/>
    </row>
    <row r="2" spans="1:12" ht="21" customHeight="1" x14ac:dyDescent="0.3">
      <c r="A2" s="59" t="s">
        <v>1</v>
      </c>
      <c r="B2" s="59"/>
      <c r="C2" s="59"/>
      <c r="D2" s="59"/>
      <c r="E2" s="59"/>
      <c r="F2" s="59"/>
      <c r="G2" s="59"/>
      <c r="H2" s="59"/>
      <c r="I2" s="59"/>
      <c r="J2" s="59"/>
      <c r="K2" s="59"/>
      <c r="L2" s="59"/>
    </row>
    <row r="3" spans="1:12" ht="21" customHeight="1" x14ac:dyDescent="0.3">
      <c r="A3" s="60" t="s">
        <v>2</v>
      </c>
      <c r="B3" s="60"/>
      <c r="C3" s="60"/>
      <c r="D3" s="60"/>
      <c r="E3" s="60"/>
      <c r="F3" s="60"/>
      <c r="G3" s="60"/>
      <c r="H3" s="60"/>
      <c r="I3" s="60"/>
      <c r="J3" s="60"/>
      <c r="K3" s="60"/>
      <c r="L3" s="60"/>
    </row>
    <row r="4" spans="1:12" ht="19.8" x14ac:dyDescent="0.3">
      <c r="A4" s="59"/>
      <c r="B4" s="59"/>
      <c r="C4" s="59"/>
      <c r="D4" s="59"/>
      <c r="E4" s="59"/>
      <c r="F4" s="59"/>
      <c r="G4" s="59"/>
      <c r="H4" s="59"/>
    </row>
    <row r="5" spans="1:12" ht="19.8" x14ac:dyDescent="0.3">
      <c r="A5" s="58" t="s">
        <v>3</v>
      </c>
      <c r="B5" s="58"/>
      <c r="C5" s="58"/>
      <c r="D5" s="58"/>
      <c r="E5" s="58"/>
      <c r="F5" s="58"/>
      <c r="G5" s="58"/>
      <c r="H5" s="58"/>
      <c r="I5" s="58"/>
      <c r="J5" s="58"/>
      <c r="K5" s="58"/>
      <c r="L5" s="58"/>
    </row>
    <row r="6" spans="1:12" ht="20.25" customHeight="1" x14ac:dyDescent="0.3">
      <c r="A6" s="2"/>
      <c r="B6" s="2"/>
      <c r="C6" s="2"/>
      <c r="D6" s="2"/>
      <c r="E6" s="2"/>
      <c r="F6" s="2"/>
      <c r="G6" s="2"/>
      <c r="H6" s="2"/>
    </row>
    <row r="7" spans="1:12" ht="36" customHeight="1" x14ac:dyDescent="0.3">
      <c r="A7" s="54" t="s">
        <v>516</v>
      </c>
      <c r="B7" s="54"/>
      <c r="C7" s="55" t="s">
        <v>55</v>
      </c>
      <c r="D7" s="55"/>
      <c r="E7" s="55"/>
      <c r="F7" s="27" t="s">
        <v>423</v>
      </c>
      <c r="G7" s="13">
        <v>2025</v>
      </c>
      <c r="H7" s="14"/>
      <c r="I7" s="27" t="s">
        <v>425</v>
      </c>
      <c r="J7" s="56">
        <v>45754</v>
      </c>
      <c r="K7" s="57"/>
    </row>
    <row r="8" spans="1:12" ht="19.8" x14ac:dyDescent="0.3">
      <c r="A8" s="28"/>
      <c r="B8" s="28"/>
      <c r="F8" s="29"/>
      <c r="G8" s="15"/>
      <c r="H8" s="16"/>
    </row>
    <row r="9" spans="1:12" ht="19.8" x14ac:dyDescent="0.3">
      <c r="A9" s="61" t="s">
        <v>4</v>
      </c>
      <c r="B9" s="61"/>
      <c r="C9" s="62"/>
      <c r="D9" s="62"/>
      <c r="E9" s="62"/>
      <c r="F9" s="27" t="s">
        <v>424</v>
      </c>
      <c r="G9" s="13" t="s">
        <v>830</v>
      </c>
      <c r="H9" s="16"/>
    </row>
    <row r="10" spans="1:12" ht="15" thickBot="1" x14ac:dyDescent="0.35"/>
    <row r="11" spans="1:12" customFormat="1" ht="33" customHeight="1" x14ac:dyDescent="0.3">
      <c r="A11" s="63" t="s">
        <v>523</v>
      </c>
      <c r="B11" s="64"/>
      <c r="C11" s="64"/>
      <c r="D11" s="64"/>
      <c r="E11" s="64"/>
      <c r="F11" s="64"/>
      <c r="G11" s="64"/>
      <c r="H11" s="64"/>
      <c r="I11" s="64"/>
      <c r="J11" s="64"/>
      <c r="K11" s="65"/>
    </row>
    <row r="12" spans="1:12" customFormat="1" ht="42.75" customHeight="1" thickBot="1" x14ac:dyDescent="0.35">
      <c r="A12" s="66" t="s">
        <v>522</v>
      </c>
      <c r="B12" s="67"/>
      <c r="C12" s="67"/>
      <c r="D12" s="67"/>
      <c r="E12" s="67"/>
      <c r="F12" s="67"/>
      <c r="G12" s="67"/>
      <c r="H12" s="67"/>
      <c r="I12" s="67"/>
      <c r="J12" s="67"/>
      <c r="K12" s="68"/>
    </row>
    <row r="13" spans="1:12" customFormat="1" ht="40.5" customHeight="1" x14ac:dyDescent="0.3">
      <c r="A13" s="69" t="s">
        <v>426</v>
      </c>
      <c r="B13" s="71" t="s">
        <v>427</v>
      </c>
      <c r="C13" s="73" t="s">
        <v>428</v>
      </c>
      <c r="D13" s="69" t="s">
        <v>429</v>
      </c>
      <c r="E13" s="69" t="s">
        <v>519</v>
      </c>
      <c r="F13" s="69" t="s">
        <v>458</v>
      </c>
      <c r="G13" s="78" t="s">
        <v>520</v>
      </c>
      <c r="H13" s="79"/>
      <c r="I13" s="79"/>
      <c r="J13" s="79"/>
      <c r="K13" s="69" t="s">
        <v>433</v>
      </c>
    </row>
    <row r="14" spans="1:12" s="33" customFormat="1" ht="89.25" customHeight="1" x14ac:dyDescent="0.3">
      <c r="A14" s="70"/>
      <c r="B14" s="72"/>
      <c r="C14" s="74"/>
      <c r="D14" s="70"/>
      <c r="E14" s="70"/>
      <c r="F14" s="70"/>
      <c r="G14" s="30" t="s">
        <v>430</v>
      </c>
      <c r="H14" s="31" t="s">
        <v>431</v>
      </c>
      <c r="I14" s="31" t="s">
        <v>432</v>
      </c>
      <c r="J14" s="32" t="s">
        <v>462</v>
      </c>
      <c r="K14" s="70"/>
    </row>
    <row r="15" spans="1:12" ht="78" customHeight="1" x14ac:dyDescent="0.3">
      <c r="A15" s="25">
        <v>70119025000005</v>
      </c>
      <c r="B15" s="17" t="s">
        <v>453</v>
      </c>
      <c r="C15" s="17" t="s">
        <v>454</v>
      </c>
      <c r="D15" s="18" t="s">
        <v>831</v>
      </c>
      <c r="E15" s="21" t="s">
        <v>440</v>
      </c>
      <c r="F15" s="19"/>
      <c r="G15" s="21">
        <v>0</v>
      </c>
      <c r="H15" s="18"/>
      <c r="I15" s="23"/>
      <c r="J15" s="24"/>
      <c r="K15" s="21" t="s">
        <v>440</v>
      </c>
    </row>
    <row r="16" spans="1:12" ht="78" customHeight="1" x14ac:dyDescent="0.3">
      <c r="A16" s="25">
        <v>70119025000006</v>
      </c>
      <c r="B16" s="17" t="s">
        <v>453</v>
      </c>
      <c r="C16" s="17" t="s">
        <v>454</v>
      </c>
      <c r="D16" s="18" t="s">
        <v>832</v>
      </c>
      <c r="E16" s="21" t="s">
        <v>440</v>
      </c>
      <c r="F16" s="19"/>
      <c r="G16" s="21">
        <v>0</v>
      </c>
      <c r="H16" s="18"/>
      <c r="I16" s="23"/>
      <c r="J16" s="24"/>
      <c r="K16" s="21" t="s">
        <v>440</v>
      </c>
    </row>
    <row r="17" spans="1:11" ht="78" customHeight="1" x14ac:dyDescent="0.3">
      <c r="A17" s="25">
        <v>70119025000007</v>
      </c>
      <c r="B17" s="17" t="s">
        <v>453</v>
      </c>
      <c r="C17" s="17" t="s">
        <v>454</v>
      </c>
      <c r="D17" s="18" t="s">
        <v>833</v>
      </c>
      <c r="E17" s="21" t="s">
        <v>440</v>
      </c>
      <c r="F17" s="19"/>
      <c r="G17" s="21">
        <v>0</v>
      </c>
      <c r="H17" s="18"/>
      <c r="I17" s="23"/>
      <c r="J17" s="24"/>
      <c r="K17" s="21" t="s">
        <v>440</v>
      </c>
    </row>
    <row r="18" spans="1:11" ht="78" customHeight="1" x14ac:dyDescent="0.3">
      <c r="A18" s="25">
        <v>70119025000008</v>
      </c>
      <c r="B18" s="17" t="s">
        <v>453</v>
      </c>
      <c r="C18" s="17" t="s">
        <v>454</v>
      </c>
      <c r="D18" s="18" t="s">
        <v>834</v>
      </c>
      <c r="E18" s="21" t="s">
        <v>440</v>
      </c>
      <c r="F18" s="19"/>
      <c r="G18" s="21">
        <v>0</v>
      </c>
      <c r="H18" s="18"/>
      <c r="I18" s="23"/>
      <c r="J18" s="24"/>
      <c r="K18" s="21" t="s">
        <v>440</v>
      </c>
    </row>
    <row r="19" spans="1:11" ht="78" customHeight="1" x14ac:dyDescent="0.3">
      <c r="A19" s="25"/>
      <c r="B19" s="17"/>
      <c r="C19" s="17"/>
      <c r="D19" s="18"/>
      <c r="E19" s="21"/>
      <c r="F19" s="19"/>
      <c r="G19" s="21"/>
      <c r="H19" s="18"/>
      <c r="I19" s="23"/>
      <c r="J19" s="24"/>
      <c r="K19" s="21"/>
    </row>
    <row r="20" spans="1:11" ht="78" customHeight="1" x14ac:dyDescent="0.3">
      <c r="A20" s="25"/>
      <c r="B20" s="17"/>
      <c r="C20" s="17"/>
      <c r="D20" s="18"/>
      <c r="E20" s="21"/>
      <c r="F20" s="19"/>
      <c r="G20" s="21"/>
      <c r="H20" s="18"/>
      <c r="I20" s="23"/>
      <c r="J20" s="24"/>
      <c r="K20" s="21"/>
    </row>
    <row r="21" spans="1:11" ht="78" customHeight="1" x14ac:dyDescent="0.3">
      <c r="A21" s="25"/>
      <c r="B21" s="17"/>
      <c r="C21" s="17"/>
      <c r="D21" s="18"/>
      <c r="E21" s="21"/>
      <c r="F21" s="19"/>
      <c r="G21" s="21"/>
      <c r="H21" s="18"/>
      <c r="I21" s="23"/>
      <c r="J21" s="24"/>
      <c r="K21" s="21"/>
    </row>
    <row r="22" spans="1:11" ht="78" customHeight="1" x14ac:dyDescent="0.3">
      <c r="A22" s="25"/>
      <c r="B22" s="17"/>
      <c r="C22" s="17"/>
      <c r="D22" s="18"/>
      <c r="E22" s="21"/>
      <c r="F22" s="19"/>
      <c r="G22" s="21"/>
      <c r="H22" s="18"/>
      <c r="I22" s="23"/>
      <c r="J22" s="24"/>
      <c r="K22" s="21"/>
    </row>
    <row r="23" spans="1:11" ht="78" customHeight="1" x14ac:dyDescent="0.3">
      <c r="A23" s="25"/>
      <c r="B23" s="17"/>
      <c r="C23" s="17"/>
      <c r="D23" s="18"/>
      <c r="E23" s="21"/>
      <c r="F23" s="19"/>
      <c r="G23" s="21"/>
      <c r="H23" s="18"/>
      <c r="I23" s="23"/>
      <c r="J23" s="24"/>
      <c r="K23" s="21"/>
    </row>
    <row r="24" spans="1:11" ht="78" customHeight="1" x14ac:dyDescent="0.3">
      <c r="A24" s="25"/>
      <c r="B24" s="17"/>
      <c r="C24" s="17"/>
      <c r="D24" s="18"/>
      <c r="E24" s="21"/>
      <c r="F24" s="19"/>
      <c r="G24" s="21"/>
      <c r="H24" s="18"/>
      <c r="I24" s="23"/>
      <c r="J24" s="24"/>
      <c r="K24" s="21"/>
    </row>
    <row r="25" spans="1:11" ht="78" customHeight="1" x14ac:dyDescent="0.3">
      <c r="A25" s="25"/>
      <c r="B25" s="17"/>
      <c r="C25" s="17"/>
      <c r="D25" s="18"/>
      <c r="E25" s="21"/>
      <c r="F25" s="19"/>
      <c r="G25" s="21"/>
      <c r="H25" s="18"/>
      <c r="I25" s="23"/>
      <c r="J25" s="24"/>
      <c r="K25" s="21"/>
    </row>
    <row r="26" spans="1:11" ht="78" customHeight="1" x14ac:dyDescent="0.3">
      <c r="A26" s="25"/>
      <c r="B26" s="17"/>
      <c r="C26" s="17"/>
      <c r="D26" s="18"/>
      <c r="E26" s="21"/>
      <c r="F26" s="19"/>
      <c r="G26" s="21"/>
      <c r="H26" s="18"/>
      <c r="I26" s="23"/>
      <c r="J26" s="24"/>
      <c r="K26" s="21"/>
    </row>
    <row r="27" spans="1:11" ht="78" customHeight="1" x14ac:dyDescent="0.3">
      <c r="A27" s="25"/>
      <c r="B27" s="17"/>
      <c r="C27" s="17"/>
      <c r="D27" s="18"/>
      <c r="E27" s="21"/>
      <c r="F27" s="19"/>
      <c r="G27" s="21"/>
      <c r="H27" s="18"/>
      <c r="I27" s="23"/>
      <c r="J27" s="24"/>
      <c r="K27" s="21"/>
    </row>
    <row r="28" spans="1:11" ht="78" customHeight="1" x14ac:dyDescent="0.3">
      <c r="A28" s="25"/>
      <c r="B28" s="17"/>
      <c r="C28" s="17"/>
      <c r="D28" s="18"/>
      <c r="E28" s="21"/>
      <c r="F28" s="19"/>
      <c r="G28" s="21"/>
      <c r="H28" s="18"/>
      <c r="I28" s="23"/>
      <c r="J28" s="24"/>
      <c r="K28" s="21"/>
    </row>
    <row r="29" spans="1:11" ht="78" customHeight="1" x14ac:dyDescent="0.3">
      <c r="A29" s="25"/>
      <c r="B29" s="17"/>
      <c r="C29" s="17"/>
      <c r="D29" s="18"/>
      <c r="E29" s="21"/>
      <c r="F29" s="19"/>
      <c r="G29" s="21"/>
      <c r="H29" s="18"/>
      <c r="I29" s="23"/>
      <c r="J29" s="24"/>
      <c r="K29" s="21"/>
    </row>
    <row r="30" spans="1:11" ht="78" customHeight="1" x14ac:dyDescent="0.3">
      <c r="A30" s="25"/>
      <c r="B30" s="17"/>
      <c r="C30" s="17"/>
      <c r="D30" s="18"/>
      <c r="E30" s="21"/>
      <c r="F30" s="19"/>
      <c r="G30" s="21"/>
      <c r="H30" s="18"/>
      <c r="I30" s="23"/>
      <c r="J30" s="24"/>
      <c r="K30" s="21"/>
    </row>
    <row r="31" spans="1:11" ht="78" customHeight="1" x14ac:dyDescent="0.3">
      <c r="A31" s="25"/>
      <c r="B31" s="17"/>
      <c r="C31" s="17"/>
      <c r="D31" s="18"/>
      <c r="E31" s="21"/>
      <c r="F31" s="19"/>
      <c r="G31" s="21"/>
      <c r="H31" s="18"/>
      <c r="I31" s="23"/>
      <c r="J31" s="24"/>
      <c r="K31" s="21"/>
    </row>
    <row r="32" spans="1:11" ht="78" customHeight="1" x14ac:dyDescent="0.3">
      <c r="A32" s="25"/>
      <c r="B32" s="17"/>
      <c r="C32" s="17"/>
      <c r="D32" s="18"/>
      <c r="E32" s="21"/>
      <c r="F32" s="19"/>
      <c r="G32" s="21"/>
      <c r="H32" s="18"/>
      <c r="I32" s="23"/>
      <c r="J32" s="24"/>
      <c r="K32" s="21"/>
    </row>
    <row r="33" spans="1:11" ht="78" customHeight="1" x14ac:dyDescent="0.3">
      <c r="A33" s="25"/>
      <c r="B33" s="17"/>
      <c r="C33" s="17"/>
      <c r="D33" s="18"/>
      <c r="E33" s="21"/>
      <c r="F33" s="19"/>
      <c r="G33" s="21"/>
      <c r="H33" s="18"/>
      <c r="I33" s="23"/>
      <c r="J33" s="24"/>
      <c r="K33" s="21"/>
    </row>
    <row r="34" spans="1:11" ht="78" customHeight="1" x14ac:dyDescent="0.3">
      <c r="A34" s="25"/>
      <c r="B34" s="17"/>
      <c r="C34" s="17"/>
      <c r="D34" s="18"/>
      <c r="E34" s="21"/>
      <c r="F34" s="19"/>
      <c r="G34" s="21"/>
      <c r="H34" s="18"/>
      <c r="I34" s="23"/>
      <c r="J34" s="24"/>
      <c r="K34" s="21"/>
    </row>
    <row r="35" spans="1:11" ht="78" customHeight="1" x14ac:dyDescent="0.3">
      <c r="A35" s="25"/>
      <c r="B35" s="17"/>
      <c r="C35" s="17"/>
      <c r="D35" s="18"/>
      <c r="E35" s="21"/>
      <c r="F35" s="19"/>
      <c r="G35" s="21"/>
      <c r="H35" s="18"/>
      <c r="I35" s="23"/>
      <c r="J35" s="24"/>
      <c r="K35" s="21"/>
    </row>
    <row r="36" spans="1:11" ht="78" customHeight="1" x14ac:dyDescent="0.3">
      <c r="A36" s="25"/>
      <c r="B36" s="17"/>
      <c r="C36" s="17"/>
      <c r="D36" s="18"/>
      <c r="E36" s="21"/>
      <c r="F36" s="19"/>
      <c r="G36" s="21"/>
      <c r="H36" s="18"/>
      <c r="I36" s="23"/>
      <c r="J36" s="24"/>
      <c r="K36" s="21"/>
    </row>
    <row r="37" spans="1:11" ht="78" customHeight="1" x14ac:dyDescent="0.3">
      <c r="A37" s="25"/>
      <c r="B37" s="17"/>
      <c r="C37" s="17"/>
      <c r="D37" s="18"/>
      <c r="E37" s="21"/>
      <c r="F37" s="19"/>
      <c r="G37" s="21"/>
      <c r="H37" s="18"/>
      <c r="I37" s="23"/>
      <c r="J37" s="24"/>
      <c r="K37" s="21"/>
    </row>
    <row r="38" spans="1:11" ht="78" customHeight="1" x14ac:dyDescent="0.3">
      <c r="A38" s="25"/>
      <c r="B38" s="17"/>
      <c r="C38" s="17"/>
      <c r="D38" s="18"/>
      <c r="E38" s="21"/>
      <c r="F38" s="19"/>
      <c r="G38" s="21"/>
      <c r="H38" s="18"/>
      <c r="I38" s="23"/>
      <c r="J38" s="24"/>
      <c r="K38" s="21"/>
    </row>
    <row r="39" spans="1:11" ht="78" customHeight="1" x14ac:dyDescent="0.3">
      <c r="A39" s="25"/>
      <c r="B39" s="17"/>
      <c r="C39" s="17"/>
      <c r="D39" s="18"/>
      <c r="E39" s="21"/>
      <c r="F39" s="19"/>
      <c r="G39" s="21"/>
      <c r="H39" s="18"/>
      <c r="I39" s="23"/>
      <c r="J39" s="24"/>
      <c r="K39" s="21"/>
    </row>
    <row r="40" spans="1:11" ht="78" customHeight="1" x14ac:dyDescent="0.3">
      <c r="A40" s="25"/>
      <c r="B40" s="17"/>
      <c r="C40" s="17"/>
      <c r="D40" s="18"/>
      <c r="E40" s="21"/>
      <c r="F40" s="19"/>
      <c r="G40" s="21"/>
      <c r="H40" s="18"/>
      <c r="I40" s="23"/>
      <c r="J40" s="24"/>
      <c r="K40" s="21"/>
    </row>
    <row r="41" spans="1:11" ht="78" customHeight="1" x14ac:dyDescent="0.3">
      <c r="A41" s="25"/>
      <c r="B41" s="17"/>
      <c r="C41" s="17"/>
      <c r="D41" s="18"/>
      <c r="E41" s="21"/>
      <c r="F41" s="19"/>
      <c r="G41" s="21"/>
      <c r="H41" s="18"/>
      <c r="I41" s="23"/>
      <c r="J41" s="24"/>
      <c r="K41" s="21"/>
    </row>
    <row r="42" spans="1:11" ht="78" customHeight="1" x14ac:dyDescent="0.3">
      <c r="A42" s="25"/>
      <c r="B42" s="17"/>
      <c r="C42" s="17"/>
      <c r="D42" s="18"/>
      <c r="E42" s="21"/>
      <c r="F42" s="19"/>
      <c r="G42" s="21"/>
      <c r="H42" s="18"/>
      <c r="I42" s="23"/>
      <c r="J42" s="24"/>
      <c r="K42" s="21"/>
    </row>
    <row r="43" spans="1:11" ht="78" customHeight="1" x14ac:dyDescent="0.3">
      <c r="A43" s="25"/>
      <c r="B43" s="17"/>
      <c r="C43" s="17"/>
      <c r="D43" s="18"/>
      <c r="E43" s="21"/>
      <c r="F43" s="19"/>
      <c r="G43" s="21"/>
      <c r="H43" s="18"/>
      <c r="I43" s="23"/>
      <c r="J43" s="24"/>
      <c r="K43" s="21"/>
    </row>
    <row r="44" spans="1:11" ht="78" customHeight="1" x14ac:dyDescent="0.3">
      <c r="A44" s="25"/>
      <c r="B44" s="17"/>
      <c r="C44" s="17"/>
      <c r="D44" s="18"/>
      <c r="E44" s="21"/>
      <c r="F44" s="19"/>
      <c r="G44" s="21"/>
      <c r="H44" s="18"/>
      <c r="I44" s="23"/>
      <c r="J44" s="24"/>
      <c r="K44" s="21"/>
    </row>
    <row r="45" spans="1:11" ht="78" customHeight="1" x14ac:dyDescent="0.3">
      <c r="A45" s="25"/>
      <c r="B45" s="17"/>
      <c r="C45" s="17"/>
      <c r="D45" s="18"/>
      <c r="E45" s="21"/>
      <c r="F45" s="19"/>
      <c r="G45" s="21"/>
      <c r="H45" s="18"/>
      <c r="I45" s="23"/>
      <c r="J45" s="24"/>
      <c r="K45" s="21"/>
    </row>
    <row r="46" spans="1:11" ht="78" customHeight="1" x14ac:dyDescent="0.3">
      <c r="A46" s="25"/>
      <c r="B46" s="17"/>
      <c r="C46" s="17"/>
      <c r="D46" s="18"/>
      <c r="E46" s="21"/>
      <c r="F46" s="19"/>
      <c r="G46" s="21"/>
      <c r="H46" s="18"/>
      <c r="I46" s="23"/>
      <c r="J46" s="24"/>
      <c r="K46" s="21"/>
    </row>
    <row r="47" spans="1:11" ht="30" customHeight="1" x14ac:dyDescent="0.3">
      <c r="A47" s="26">
        <f>COUNTA(A15:A46)</f>
        <v>4</v>
      </c>
    </row>
    <row r="48" spans="1:11" x14ac:dyDescent="0.3">
      <c r="E48" s="22"/>
    </row>
    <row r="49" spans="1:11" ht="15" thickBot="1" x14ac:dyDescent="0.35">
      <c r="E49" s="22"/>
    </row>
    <row r="50" spans="1:11" customFormat="1" ht="66.75" customHeight="1" thickBot="1" x14ac:dyDescent="0.35">
      <c r="A50" s="80" t="s">
        <v>514</v>
      </c>
      <c r="B50" s="81"/>
      <c r="C50" s="81"/>
      <c r="D50" s="81"/>
      <c r="E50" s="81"/>
      <c r="F50" s="81"/>
      <c r="G50" s="81"/>
      <c r="H50" s="81"/>
      <c r="I50" s="81"/>
      <c r="J50" s="81"/>
      <c r="K50" s="82"/>
    </row>
    <row r="52" spans="1:11" ht="27.75" customHeight="1" x14ac:dyDescent="0.3">
      <c r="A52" s="83" t="s">
        <v>442</v>
      </c>
      <c r="B52" s="84" t="s">
        <v>457</v>
      </c>
      <c r="C52" s="84"/>
      <c r="D52" s="84" t="s">
        <v>455</v>
      </c>
      <c r="E52" s="85" t="s">
        <v>515</v>
      </c>
      <c r="I52" s="20"/>
    </row>
    <row r="53" spans="1:11" ht="15" customHeight="1" x14ac:dyDescent="0.3">
      <c r="A53" s="83"/>
      <c r="B53" s="84"/>
      <c r="C53" s="84"/>
      <c r="D53" s="84"/>
      <c r="E53" s="86"/>
      <c r="I53" s="20"/>
    </row>
    <row r="54" spans="1:11" ht="30" customHeight="1" x14ac:dyDescent="0.3">
      <c r="A54" s="83"/>
      <c r="B54" s="87">
        <f>COUNTIF(C15:C46,"Información Pública")</f>
        <v>4</v>
      </c>
      <c r="C54" s="87"/>
      <c r="D54" s="34">
        <f>COUNTIF(C15:C46,"Datos personales")</f>
        <v>0</v>
      </c>
      <c r="E54" s="35">
        <f>COUNTIF(E15:E46,"si")</f>
        <v>0</v>
      </c>
      <c r="I54" s="20"/>
    </row>
    <row r="55" spans="1:11" ht="15.6" x14ac:dyDescent="0.3">
      <c r="A55" s="20"/>
      <c r="B55" s="20"/>
      <c r="C55" s="20"/>
      <c r="D55" s="20"/>
      <c r="I55" s="20"/>
    </row>
    <row r="56" spans="1:11" ht="15.6" x14ac:dyDescent="0.3">
      <c r="I56" s="20"/>
      <c r="J56" s="88" t="s">
        <v>461</v>
      </c>
      <c r="K56" s="88"/>
    </row>
    <row r="57" spans="1:11" ht="15.6" x14ac:dyDescent="0.3">
      <c r="A57" s="89" t="s">
        <v>456</v>
      </c>
      <c r="B57" s="90"/>
      <c r="C57" s="90"/>
      <c r="D57" s="90"/>
      <c r="E57" s="90"/>
      <c r="F57" s="90"/>
      <c r="G57" s="90"/>
      <c r="H57" s="90"/>
      <c r="I57" s="20"/>
      <c r="J57" s="88"/>
      <c r="K57" s="88"/>
    </row>
    <row r="58" spans="1:11" ht="80.25" customHeight="1" x14ac:dyDescent="0.3">
      <c r="A58" s="36" t="s">
        <v>448</v>
      </c>
      <c r="B58" s="37">
        <f>COUNTIF(B15:B47,"Desechada por falta de respuesta del ciudadano")</f>
        <v>0</v>
      </c>
      <c r="C58" s="36" t="s">
        <v>471</v>
      </c>
      <c r="D58" s="38">
        <f>COUNTIF(B15:B47, "Cancelada ")</f>
        <v>0</v>
      </c>
      <c r="E58" s="39" t="s">
        <v>468</v>
      </c>
      <c r="F58" s="40">
        <f>COUNTIF(B15:B47, "En espera de ampliación de información")</f>
        <v>0</v>
      </c>
      <c r="G58" s="39" t="s">
        <v>481</v>
      </c>
      <c r="H58" s="40">
        <f>COUNTIF(B15:B47,"En proceso, clasificada parcialmente")</f>
        <v>0</v>
      </c>
      <c r="I58" s="20"/>
      <c r="J58" s="88"/>
      <c r="K58" s="88"/>
    </row>
    <row r="59" spans="1:11" ht="80.25" customHeight="1" x14ac:dyDescent="0.3">
      <c r="A59" s="36" t="s">
        <v>449</v>
      </c>
      <c r="B59" s="37">
        <f>COUNTIF(B15:B47,"En proceso")</f>
        <v>0</v>
      </c>
      <c r="C59" s="36" t="s">
        <v>463</v>
      </c>
      <c r="D59" s="38">
        <f>COUNTIF(B15:B47, "Con pago realizado")</f>
        <v>0</v>
      </c>
      <c r="E59" s="39" t="s">
        <v>469</v>
      </c>
      <c r="F59" s="40">
        <f>COUNTIF(B15:B47, "En espera de confirmar trámite o desahogo de prevención, con identidad acreditada")</f>
        <v>0</v>
      </c>
      <c r="G59" s="39" t="s">
        <v>482</v>
      </c>
      <c r="H59" s="40">
        <f>COUNTIF(B15:B47,"En proceso, con resolución del comité de transparencia")</f>
        <v>0</v>
      </c>
      <c r="J59" s="42" t="s">
        <v>435</v>
      </c>
      <c r="K59" s="38">
        <f>COUNTIF(J15:J46, "Reservadas")</f>
        <v>0</v>
      </c>
    </row>
    <row r="60" spans="1:11" ht="80.25" customHeight="1" x14ac:dyDescent="0.3">
      <c r="A60" s="36" t="s">
        <v>450</v>
      </c>
      <c r="B60" s="37">
        <f>COUNTIF(B15:B47,"En proceso con prevención, sin identidad acreditada")</f>
        <v>0</v>
      </c>
      <c r="C60" s="36" t="s">
        <v>464</v>
      </c>
      <c r="D60" s="38">
        <f>COUNTIF(B15:B47, "Con pago realizado, datos personales")</f>
        <v>0</v>
      </c>
      <c r="E60" s="39" t="s">
        <v>487</v>
      </c>
      <c r="F60" s="40">
        <f>COUNTIF(B15:B47, "En espera de confirmar trámite o desahogo de prevención, sin identidad acreditada")</f>
        <v>0</v>
      </c>
      <c r="G60" s="39" t="s">
        <v>491</v>
      </c>
      <c r="H60" s="40">
        <f>COUNTIF(B15:B47,"En proceso, parcialmente competente")</f>
        <v>0</v>
      </c>
      <c r="J60" s="42" t="s">
        <v>436</v>
      </c>
      <c r="K60" s="38">
        <f>COUNTIF(J15:J46, "Confidenciales")</f>
        <v>0</v>
      </c>
    </row>
    <row r="61" spans="1:11" ht="80.25" customHeight="1" x14ac:dyDescent="0.3">
      <c r="A61" s="36" t="s">
        <v>451</v>
      </c>
      <c r="B61" s="37">
        <f>COUNTIF(B15:B47,"En proceso con prórroga")</f>
        <v>0</v>
      </c>
      <c r="C61" s="36" t="s">
        <v>465</v>
      </c>
      <c r="D61" s="38">
        <f>COUNTIF(B15:B47, "Desechada por falta de pago")</f>
        <v>0</v>
      </c>
      <c r="E61" s="39" t="s">
        <v>472</v>
      </c>
      <c r="F61" s="40">
        <f>COUNTIF(B15:B47, "En espera de desahogo de prevención parcial")</f>
        <v>0</v>
      </c>
      <c r="G61" s="39" t="s">
        <v>492</v>
      </c>
      <c r="H61" s="40">
        <f>COUNTIF(B15:B47,"En proceso, parcialmente presentada")</f>
        <v>0</v>
      </c>
      <c r="J61" s="42" t="s">
        <v>437</v>
      </c>
      <c r="K61" s="38">
        <f>COUNTIF(J15:J46, "Parcialmente clasificadas")</f>
        <v>0</v>
      </c>
    </row>
    <row r="62" spans="1:11" ht="80.25" customHeight="1" x14ac:dyDescent="0.3">
      <c r="A62" s="36" t="s">
        <v>452</v>
      </c>
      <c r="B62" s="37">
        <f>COUNTIF(B15:B47,"En proceso, información adicional")</f>
        <v>0</v>
      </c>
      <c r="C62" s="36" t="s">
        <v>466</v>
      </c>
      <c r="D62" s="38">
        <f>COUNTIF(B15:B47, "Desechada por falta de respuesta del sujeto obligado")</f>
        <v>0</v>
      </c>
      <c r="E62" s="39" t="s">
        <v>473</v>
      </c>
      <c r="F62" s="40">
        <f>COUNTIF(B15:B47, "En espera de forma de entrega")</f>
        <v>0</v>
      </c>
      <c r="G62" s="39" t="s">
        <v>493</v>
      </c>
      <c r="H62" s="40">
        <f>COUNTIF(B15:B47,"En proceso, sin identidad acreditada")</f>
        <v>0</v>
      </c>
      <c r="J62" s="42" t="s">
        <v>460</v>
      </c>
      <c r="K62" s="38">
        <f>COUNTIF(J15:J46, "Ninguna de las anteriores")</f>
        <v>0</v>
      </c>
    </row>
    <row r="63" spans="1:11" ht="80.25" customHeight="1" x14ac:dyDescent="0.3">
      <c r="A63" s="36" t="s">
        <v>453</v>
      </c>
      <c r="B63" s="37">
        <f>COUNTIF(B15:B47,"Terminada")</f>
        <v>4</v>
      </c>
      <c r="C63" s="36" t="s">
        <v>467</v>
      </c>
      <c r="D63" s="38">
        <f>COUNTIF(B15:B47, "Desechada por falta de selección del medio de entrega")</f>
        <v>0</v>
      </c>
      <c r="E63" s="39" t="s">
        <v>474</v>
      </c>
      <c r="F63" s="40">
        <f>COUNTIF(B15:B47, "En espera de forma de entrega, datos personales")</f>
        <v>0</v>
      </c>
      <c r="G63" s="39" t="s">
        <v>483</v>
      </c>
      <c r="H63" s="40">
        <f>COUNTIF(B15:B47,"Pendiente de acreditación de la identidad")</f>
        <v>0</v>
      </c>
    </row>
    <row r="64" spans="1:11" ht="80.25" customHeight="1" x14ac:dyDescent="0.3">
      <c r="A64" s="36" t="s">
        <v>475</v>
      </c>
      <c r="B64" s="37">
        <f>COUNTIF(B15:B47,"En espera de pago")</f>
        <v>0</v>
      </c>
      <c r="C64" s="36" t="s">
        <v>478</v>
      </c>
      <c r="D64" s="38">
        <f>COUNTIF(B15:B47,"En proceso con identidad acreditada")</f>
        <v>0</v>
      </c>
      <c r="E64" s="39" t="s">
        <v>490</v>
      </c>
      <c r="F64" s="40">
        <f>COUNTIF(B15:B47,"En proceso con prórroga, con identidad acreditada")</f>
        <v>0</v>
      </c>
      <c r="G64" s="39" t="s">
        <v>484</v>
      </c>
      <c r="H64" s="40">
        <f>COUNTIF(B15:B47,"Pendiente de entrega de respuesta")</f>
        <v>0</v>
      </c>
      <c r="J64" s="91" t="s">
        <v>459</v>
      </c>
      <c r="K64" s="92"/>
    </row>
    <row r="65" spans="1:12" ht="80.25" customHeight="1" x14ac:dyDescent="0.3">
      <c r="A65" s="36" t="s">
        <v>476</v>
      </c>
      <c r="B65" s="37">
        <f>COUNTIF(B15:B47,"En espera de pago, datos personales")</f>
        <v>0</v>
      </c>
      <c r="C65" s="36" t="s">
        <v>488</v>
      </c>
      <c r="D65" s="38">
        <f>COUNTIF(B15:B47,"En proceso con prevención, con identidad acreditada")</f>
        <v>0</v>
      </c>
      <c r="E65" s="39" t="s">
        <v>479</v>
      </c>
      <c r="F65" s="40">
        <f>COUNTIF(B15:B47,"En proceso de entrega de informacion")</f>
        <v>0</v>
      </c>
      <c r="G65" s="39" t="s">
        <v>485</v>
      </c>
      <c r="H65" s="40">
        <f>COUNTIF(B15:B47,"Por registrar que se hizo efectivo el derecho")</f>
        <v>0</v>
      </c>
      <c r="J65" s="34" t="s">
        <v>439</v>
      </c>
      <c r="K65" s="34" t="s">
        <v>440</v>
      </c>
    </row>
    <row r="66" spans="1:12" ht="80.25" customHeight="1" x14ac:dyDescent="0.3">
      <c r="A66" s="36" t="s">
        <v>477</v>
      </c>
      <c r="B66" s="37">
        <f>COUNTIF(B15:B47,"En espera de resolución del comité de transparencia")</f>
        <v>0</v>
      </c>
      <c r="C66" s="36" t="s">
        <v>489</v>
      </c>
      <c r="D66" s="38">
        <f>COUNTIF(B15:B47,"En proceso con prórroga, sin identidad acreditada")</f>
        <v>0</v>
      </c>
      <c r="E66" s="39" t="s">
        <v>480</v>
      </c>
      <c r="F66" s="40">
        <f>COUNTIF(B15:B47,"En proceso de entrega de información, datos personales")</f>
        <v>0</v>
      </c>
      <c r="G66" s="39" t="s">
        <v>486</v>
      </c>
      <c r="H66" s="40">
        <f>COUNTIF(B15:B47,"Regreso de paso")</f>
        <v>0</v>
      </c>
      <c r="J66" s="38">
        <f>COUNTIF(K15:K46,"SI")</f>
        <v>0</v>
      </c>
      <c r="K66" s="38">
        <f>COUNTIF(K15:K46,"No")</f>
        <v>4</v>
      </c>
    </row>
    <row r="67" spans="1:12" ht="27" customHeight="1" x14ac:dyDescent="0.3">
      <c r="A67" s="41"/>
      <c r="B67" s="26">
        <f>SUM(B58+B59+B60+B61+B62+B63+B64+B65+B66+D58+D59+D60+D61+D62+D63+D64+D65+D66+F58+F59+F60+F61+F62+F63+F64+F65+F66+H66+H65+H64+H63+H62+H61+H60+H59+H58)</f>
        <v>4</v>
      </c>
      <c r="C67" s="41"/>
      <c r="D67" s="41"/>
      <c r="E67" s="41"/>
      <c r="F67"/>
      <c r="G67"/>
      <c r="H67"/>
    </row>
    <row r="72" spans="1:12" ht="52.5" customHeight="1" thickBot="1" x14ac:dyDescent="0.35">
      <c r="A72" s="93" t="s">
        <v>521</v>
      </c>
      <c r="B72" s="93"/>
      <c r="C72" s="93"/>
      <c r="D72" s="93"/>
      <c r="E72" s="93"/>
      <c r="F72" s="93"/>
      <c r="G72" s="93"/>
      <c r="H72" s="93"/>
      <c r="I72" s="93"/>
      <c r="J72" s="93"/>
      <c r="K72" s="93"/>
      <c r="L72" s="93"/>
    </row>
    <row r="73" spans="1:12" ht="37.5" customHeight="1" x14ac:dyDescent="0.3">
      <c r="A73" s="94"/>
      <c r="B73" s="95"/>
      <c r="C73" s="95"/>
      <c r="D73" s="95"/>
      <c r="E73" s="95"/>
      <c r="F73" s="95"/>
      <c r="G73" s="95"/>
      <c r="H73" s="95"/>
      <c r="I73" s="95"/>
      <c r="J73" s="95"/>
      <c r="K73" s="95"/>
      <c r="L73" s="96"/>
    </row>
    <row r="74" spans="1:12" ht="37.5" customHeight="1" x14ac:dyDescent="0.3">
      <c r="A74" s="75"/>
      <c r="B74" s="76"/>
      <c r="C74" s="76"/>
      <c r="D74" s="76"/>
      <c r="E74" s="76"/>
      <c r="F74" s="76"/>
      <c r="G74" s="76"/>
      <c r="H74" s="76"/>
      <c r="I74" s="76"/>
      <c r="J74" s="76"/>
      <c r="K74" s="76"/>
      <c r="L74" s="77"/>
    </row>
    <row r="75" spans="1:12" ht="37.5" customHeight="1" x14ac:dyDescent="0.3">
      <c r="A75" s="75"/>
      <c r="B75" s="76"/>
      <c r="C75" s="76"/>
      <c r="D75" s="76"/>
      <c r="E75" s="76"/>
      <c r="F75" s="76"/>
      <c r="G75" s="76"/>
      <c r="H75" s="76"/>
      <c r="I75" s="76"/>
      <c r="J75" s="76"/>
      <c r="K75" s="76"/>
      <c r="L75" s="77"/>
    </row>
    <row r="76" spans="1:12" ht="37.5" customHeight="1" x14ac:dyDescent="0.3">
      <c r="A76" s="75"/>
      <c r="B76" s="76"/>
      <c r="C76" s="76"/>
      <c r="D76" s="76"/>
      <c r="E76" s="76"/>
      <c r="F76" s="76"/>
      <c r="G76" s="76"/>
      <c r="H76" s="76"/>
      <c r="I76" s="76"/>
      <c r="J76" s="76"/>
      <c r="K76" s="76"/>
      <c r="L76" s="77"/>
    </row>
    <row r="77" spans="1:12" ht="37.5" customHeight="1" x14ac:dyDescent="0.3">
      <c r="A77" s="75"/>
      <c r="B77" s="76"/>
      <c r="C77" s="76"/>
      <c r="D77" s="76"/>
      <c r="E77" s="76"/>
      <c r="F77" s="76"/>
      <c r="G77" s="76"/>
      <c r="H77" s="76"/>
      <c r="I77" s="76"/>
      <c r="J77" s="76"/>
      <c r="K77" s="76"/>
      <c r="L77" s="77"/>
    </row>
    <row r="78" spans="1:12" ht="37.5" customHeight="1" x14ac:dyDescent="0.3">
      <c r="A78" s="75"/>
      <c r="B78" s="76"/>
      <c r="C78" s="76"/>
      <c r="D78" s="76"/>
      <c r="E78" s="76"/>
      <c r="F78" s="76"/>
      <c r="G78" s="76"/>
      <c r="H78" s="76"/>
      <c r="I78" s="76"/>
      <c r="J78" s="76"/>
      <c r="K78" s="76"/>
      <c r="L78" s="77"/>
    </row>
    <row r="79" spans="1:12" ht="37.5" customHeight="1" thickBot="1" x14ac:dyDescent="0.35">
      <c r="A79" s="97"/>
      <c r="B79" s="98"/>
      <c r="C79" s="98"/>
      <c r="D79" s="98"/>
      <c r="E79" s="98"/>
      <c r="F79" s="98"/>
      <c r="G79" s="98"/>
      <c r="H79" s="98"/>
      <c r="I79" s="98"/>
      <c r="J79" s="98"/>
      <c r="K79" s="98"/>
      <c r="L79" s="99"/>
    </row>
  </sheetData>
  <sheetProtection algorithmName="SHA-512" hashValue="kGZZJWmBkyzgNgsNweewthVikuLk2ccJpQGgAReIAlhAfjMwrwsTFXNuruk0F+qWvd4G8i/+9kQwSJP6yn+Siw==" saltValue="sFswaVbn8k5yI7k4Wf1BlA==" spinCount="100000" sheet="1" insertRows="0" deleteRows="0" sort="0" autoFilter="0"/>
  <mergeCells count="37">
    <mergeCell ref="A75:L75"/>
    <mergeCell ref="A76:L76"/>
    <mergeCell ref="A77:L77"/>
    <mergeCell ref="A78:L78"/>
    <mergeCell ref="A79:L79"/>
    <mergeCell ref="A74:L74"/>
    <mergeCell ref="G13:J13"/>
    <mergeCell ref="K13:K14"/>
    <mergeCell ref="A50:K50"/>
    <mergeCell ref="A52:A54"/>
    <mergeCell ref="B52:C53"/>
    <mergeCell ref="D52:D53"/>
    <mergeCell ref="E52:E53"/>
    <mergeCell ref="B54:C54"/>
    <mergeCell ref="J56:K58"/>
    <mergeCell ref="A57:H57"/>
    <mergeCell ref="J64:K64"/>
    <mergeCell ref="A72:L72"/>
    <mergeCell ref="A73:L73"/>
    <mergeCell ref="A9:B9"/>
    <mergeCell ref="C9:E9"/>
    <mergeCell ref="A11:K11"/>
    <mergeCell ref="A12:K12"/>
    <mergeCell ref="A13:A14"/>
    <mergeCell ref="B13:B14"/>
    <mergeCell ref="C13:C14"/>
    <mergeCell ref="D13:D14"/>
    <mergeCell ref="E13:E14"/>
    <mergeCell ref="F13:F14"/>
    <mergeCell ref="A7:B7"/>
    <mergeCell ref="C7:E7"/>
    <mergeCell ref="J7:K7"/>
    <mergeCell ref="A1:L1"/>
    <mergeCell ref="A2:L2"/>
    <mergeCell ref="A3:L3"/>
    <mergeCell ref="A4:H4"/>
    <mergeCell ref="A5:L5"/>
  </mergeCells>
  <dataValidations xWindow="153" yWindow="648" count="8">
    <dataValidation errorStyle="information" allowBlank="1" showInputMessage="1" showErrorMessage="1" error="Debe asegurarse que al copiar en esta columna, los datos sean exclusivamente formato númerico.  " promptTitle="Nota" prompt="_x000a_Debe asegurarse que al copiar en esta columna, los datos sean exclusivamente formato númerico.  " sqref="A13:A14"/>
    <dataValidation allowBlank="1" showInputMessage="1" showErrorMessage="1" prompt="Deberá seleccionar una opción" sqref="J14"/>
    <dataValidation allowBlank="1" showInputMessage="1" showErrorMessage="1" prompt="Deberá seleccionar de la lista desplegable:_x000a_ _x000a_Si = Si tramitó prórroga en la solicitud _x000a__x000a_No = No tramitó prórroga en la solicitud " sqref="E13:E14"/>
    <dataValidation allowBlank="1" showInputMessage="1" showErrorMessage="1" promptTitle="De conformidad a la PNT" prompt="_x000a_Deberá seleccionar de lista desplegable." sqref="B13:B14"/>
    <dataValidation allowBlank="1" showInputMessage="1" showErrorMessage="1" promptTitle="Deberá seleccionar:" prompt="_x000a_-Información Pública._x000a__x000a_-Datos Personales (de Derechos ARCO)." sqref="C13:C14"/>
    <dataValidation allowBlank="1" showInputMessage="1" showErrorMessage="1" prompt="DD/MM/AAAA" sqref="J7:K7"/>
    <dataValidation allowBlank="1" showInputMessage="1" showErrorMessage="1" promptTitle="Deberá señalar siempre y cuando:" prompt="SI: se tenga un número de expediente._x000a_NO: el término legal que tenia el solicitante para interponer el recurso de revisión ha fenecido." sqref="K13:K14"/>
    <dataValidation type="textLength" errorStyle="warning" allowBlank="1" showInputMessage="1" showErrorMessage="1" errorTitle="Datos Personales" error="_x000a_En este formato no deberán capturarse datos personales de ningún tipo." promptTitle="Datos Personales" prompt="En este formato no deberán capturarse datos personales de ningún tipo." sqref="D15:D46">
      <formula1>1</formula1>
      <formula2>1</formula2>
    </dataValidation>
  </dataValidations>
  <printOptions horizontalCentered="1"/>
  <pageMargins left="0.25" right="0.25" top="0.75" bottom="0.75" header="0.3" footer="0.3"/>
  <pageSetup paperSize="190" scale="34" fitToHeight="0" orientation="landscape" r:id="rId1"/>
  <colBreaks count="2" manualBreakCount="2">
    <brk id="12" max="40" man="1"/>
    <brk id="21" max="18" man="1"/>
  </colBreaks>
  <drawing r:id="rId2"/>
  <extLst>
    <ext xmlns:x14="http://schemas.microsoft.com/office/spreadsheetml/2009/9/main" uri="{CCE6A557-97BC-4b89-ADB6-D9C93CAAB3DF}">
      <x14:dataValidations xmlns:xm="http://schemas.microsoft.com/office/excel/2006/main" xWindow="153" yWindow="648" count="9">
        <x14:dataValidation type="list" allowBlank="1" showInputMessage="1" showErrorMessage="1" prompt="Deberá señalar el trimestre a reportar de la lista desplegable">
          <x14:formula1>
            <xm:f>Periodo!$C$2:$C$6</xm:f>
          </x14:formula1>
          <xm:sqref>G9</xm:sqref>
        </x14:dataValidation>
        <x14:dataValidation type="list" allowBlank="1" showInputMessage="1" showErrorMessage="1" prompt="Deberá señalar el ejercicio a reportar ">
          <x14:formula1>
            <xm:f>Periodo!$A$3:$A$7</xm:f>
          </x14:formula1>
          <xm:sqref>G7</xm:sqref>
        </x14:dataValidation>
        <x14:dataValidation type="list" allowBlank="1" showInputMessage="1" showErrorMessage="1">
          <x14:formula1>
            <xm:f>Hoja4!$A$2:$A$5</xm:f>
          </x14:formula1>
          <xm:sqref>J15:J46</xm:sqref>
        </x14:dataValidation>
        <x14:dataValidation type="list" allowBlank="1" showInputMessage="1" showErrorMessage="1">
          <x14:formula1>
            <xm:f>Hoja5!$H$2:$H$37</xm:f>
          </x14:formula1>
          <xm:sqref>B15:B46</xm:sqref>
        </x14:dataValidation>
        <x14:dataValidation type="list" allowBlank="1" showInputMessage="1" showErrorMessage="1">
          <x14:formula1>
            <xm:f>Hoja5!$E$2:$E$3</xm:f>
          </x14:formula1>
          <xm:sqref>C15:C46</xm:sqref>
        </x14:dataValidation>
        <x14:dataValidation type="list" allowBlank="1" showInputMessage="1" showErrorMessage="1">
          <x14:formula1>
            <xm:f>Hoja4!$D$2:$D$3</xm:f>
          </x14:formula1>
          <xm:sqref>G15:G46</xm:sqref>
        </x14:dataValidation>
        <x14:dataValidation type="list" allowBlank="1" showInputMessage="1" showErrorMessage="1">
          <x14:formula1>
            <xm:f>Hoja4!$C$2:$C$3</xm:f>
          </x14:formula1>
          <xm:sqref>K15:K46 E15:E46</xm:sqref>
        </x14:dataValidation>
        <x14:dataValidation type="list" allowBlank="1" showInputMessage="1" showErrorMessage="1" errorTitle="Actualización de datos" error="Deberá comunicarse a la Dirección jurídica para actualizar sus datos. " prompt="Podrá seleccionar el nombre del responsable de la unidad de transparencia del Sujeto Obligado correspondiente de la lista desplegable">
          <x14:formula1>
            <xm:f>S.O!$B$1:$B$348</xm:f>
          </x14:formula1>
          <xm:sqref>C9:E9</xm:sqref>
        </x14:dataValidation>
        <x14:dataValidation type="list" allowBlank="1" showInputMessage="1" showErrorMessage="1" errorTitle="Denominación errónea" error="Deberá comunicarse a la Dirección jurídica y acreditar el nombre correcto de su Sujeto Obligado y/o incorporación al Padrón. " prompt="Podrá seleccionar el nombre de su Sujeto Obligado de la lista desplegable">
          <x14:formula1>
            <xm:f>S.O!$A$1:$A$346</xm:f>
          </x14:formula1>
          <xm:sqref>C7:E7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F349"/>
  <sheetViews>
    <sheetView zoomScale="77" zoomScaleNormal="77" workbookViewId="0">
      <selection activeCell="D259" sqref="D1:I1048576"/>
    </sheetView>
  </sheetViews>
  <sheetFormatPr baseColWidth="10" defaultRowHeight="17.399999999999999" x14ac:dyDescent="0.35"/>
  <cols>
    <col min="1" max="1" width="182.44140625" customWidth="1"/>
    <col min="2" max="2" width="106.5546875" customWidth="1"/>
    <col min="3" max="3" width="10.88671875" style="53"/>
    <col min="4" max="4" width="78.44140625" style="6" hidden="1" customWidth="1"/>
    <col min="5" max="5" width="54.5546875" style="5" hidden="1" customWidth="1"/>
    <col min="6" max="6" width="18.5546875" hidden="1" customWidth="1"/>
    <col min="7" max="9" width="0" hidden="1" customWidth="1"/>
  </cols>
  <sheetData>
    <row r="1" spans="1:5" ht="40.5" customHeight="1" x14ac:dyDescent="0.3">
      <c r="A1" s="3" t="s">
        <v>5</v>
      </c>
      <c r="B1" s="4" t="s">
        <v>6</v>
      </c>
      <c r="D1" s="52" t="s">
        <v>827</v>
      </c>
      <c r="E1" s="4" t="s">
        <v>828</v>
      </c>
    </row>
    <row r="2" spans="1:5" ht="18" x14ac:dyDescent="0.35">
      <c r="D2" s="44" t="s">
        <v>543</v>
      </c>
      <c r="E2" s="44" t="s">
        <v>543</v>
      </c>
    </row>
    <row r="3" spans="1:5" ht="18" x14ac:dyDescent="0.35">
      <c r="A3" s="46" t="s">
        <v>710</v>
      </c>
      <c r="B3" s="46" t="s">
        <v>710</v>
      </c>
      <c r="D3" s="45" t="s">
        <v>7</v>
      </c>
      <c r="E3" s="45" t="s">
        <v>544</v>
      </c>
    </row>
    <row r="4" spans="1:5" ht="18" x14ac:dyDescent="0.35">
      <c r="A4" t="s">
        <v>7</v>
      </c>
      <c r="B4" t="s">
        <v>544</v>
      </c>
      <c r="D4" s="44" t="s">
        <v>545</v>
      </c>
      <c r="E4" s="44" t="s">
        <v>545</v>
      </c>
    </row>
    <row r="5" spans="1:5" ht="18" x14ac:dyDescent="0.35">
      <c r="D5" s="45" t="s">
        <v>8</v>
      </c>
      <c r="E5" s="45" t="s">
        <v>494</v>
      </c>
    </row>
    <row r="6" spans="1:5" ht="18" x14ac:dyDescent="0.35">
      <c r="A6" s="46" t="s">
        <v>711</v>
      </c>
      <c r="B6" s="46" t="s">
        <v>711</v>
      </c>
      <c r="D6" s="45" t="s">
        <v>9</v>
      </c>
      <c r="E6" s="45" t="s">
        <v>546</v>
      </c>
    </row>
    <row r="7" spans="1:5" ht="18" x14ac:dyDescent="0.35">
      <c r="A7" t="s">
        <v>8</v>
      </c>
      <c r="B7" t="s">
        <v>739</v>
      </c>
      <c r="D7" s="45" t="s">
        <v>10</v>
      </c>
      <c r="E7" s="45" t="s">
        <v>11</v>
      </c>
    </row>
    <row r="8" spans="1:5" ht="18" x14ac:dyDescent="0.35">
      <c r="A8" t="s">
        <v>9</v>
      </c>
      <c r="B8" t="s">
        <v>546</v>
      </c>
      <c r="D8" s="45" t="s">
        <v>12</v>
      </c>
      <c r="E8" s="45" t="s">
        <v>13</v>
      </c>
    </row>
    <row r="9" spans="1:5" ht="18" x14ac:dyDescent="0.35">
      <c r="A9" t="s">
        <v>10</v>
      </c>
      <c r="B9" t="s">
        <v>11</v>
      </c>
      <c r="D9" s="45" t="s">
        <v>14</v>
      </c>
      <c r="E9" s="45" t="s">
        <v>547</v>
      </c>
    </row>
    <row r="10" spans="1:5" ht="18" x14ac:dyDescent="0.35">
      <c r="A10" t="s">
        <v>12</v>
      </c>
      <c r="B10" t="s">
        <v>13</v>
      </c>
      <c r="D10" s="45" t="s">
        <v>15</v>
      </c>
      <c r="E10" s="45" t="s">
        <v>16</v>
      </c>
    </row>
    <row r="11" spans="1:5" ht="18" x14ac:dyDescent="0.35">
      <c r="A11" t="s">
        <v>712</v>
      </c>
      <c r="B11" t="s">
        <v>547</v>
      </c>
      <c r="D11" s="45" t="s">
        <v>17</v>
      </c>
      <c r="E11" s="45" t="s">
        <v>18</v>
      </c>
    </row>
    <row r="12" spans="1:5" ht="18" x14ac:dyDescent="0.35">
      <c r="A12" t="s">
        <v>713</v>
      </c>
      <c r="B12" t="s">
        <v>740</v>
      </c>
      <c r="D12" s="45" t="s">
        <v>19</v>
      </c>
      <c r="E12" s="45" t="s">
        <v>20</v>
      </c>
    </row>
    <row r="13" spans="1:5" ht="18" x14ac:dyDescent="0.35">
      <c r="A13" t="s">
        <v>17</v>
      </c>
      <c r="B13" t="s">
        <v>18</v>
      </c>
      <c r="D13" s="45" t="s">
        <v>21</v>
      </c>
      <c r="E13" s="45" t="s">
        <v>495</v>
      </c>
    </row>
    <row r="14" spans="1:5" ht="18" x14ac:dyDescent="0.35">
      <c r="A14" t="s">
        <v>19</v>
      </c>
      <c r="B14" t="s">
        <v>20</v>
      </c>
      <c r="D14" s="45" t="s">
        <v>22</v>
      </c>
      <c r="E14" s="45" t="s">
        <v>548</v>
      </c>
    </row>
    <row r="15" spans="1:5" ht="18" x14ac:dyDescent="0.35">
      <c r="A15" t="s">
        <v>21</v>
      </c>
      <c r="B15" t="s">
        <v>741</v>
      </c>
      <c r="D15" s="45" t="s">
        <v>549</v>
      </c>
      <c r="E15" s="45" t="s">
        <v>58</v>
      </c>
    </row>
    <row r="16" spans="1:5" ht="18" x14ac:dyDescent="0.35">
      <c r="A16" t="s">
        <v>22</v>
      </c>
      <c r="B16" t="s">
        <v>742</v>
      </c>
      <c r="D16" s="45" t="s">
        <v>550</v>
      </c>
      <c r="E16" s="45" t="s">
        <v>551</v>
      </c>
    </row>
    <row r="17" spans="1:5" ht="18" x14ac:dyDescent="0.35">
      <c r="A17" t="s">
        <v>549</v>
      </c>
      <c r="B17" t="s">
        <v>58</v>
      </c>
      <c r="D17" s="45" t="s">
        <v>23</v>
      </c>
      <c r="E17" s="45" t="s">
        <v>24</v>
      </c>
    </row>
    <row r="18" spans="1:5" ht="18" x14ac:dyDescent="0.35">
      <c r="A18" t="s">
        <v>550</v>
      </c>
      <c r="B18" t="s">
        <v>743</v>
      </c>
      <c r="D18" s="45" t="s">
        <v>25</v>
      </c>
      <c r="E18" s="45" t="s">
        <v>26</v>
      </c>
    </row>
    <row r="19" spans="1:5" ht="18" x14ac:dyDescent="0.35">
      <c r="A19" t="s">
        <v>23</v>
      </c>
      <c r="B19" t="s">
        <v>24</v>
      </c>
      <c r="D19" s="45" t="s">
        <v>27</v>
      </c>
      <c r="E19" s="45" t="s">
        <v>552</v>
      </c>
    </row>
    <row r="20" spans="1:5" ht="18" x14ac:dyDescent="0.35">
      <c r="A20" t="s">
        <v>25</v>
      </c>
      <c r="B20" t="s">
        <v>26</v>
      </c>
      <c r="D20" s="45" t="s">
        <v>28</v>
      </c>
      <c r="E20" s="45" t="s">
        <v>29</v>
      </c>
    </row>
    <row r="21" spans="1:5" ht="18" x14ac:dyDescent="0.35">
      <c r="A21" t="s">
        <v>27</v>
      </c>
      <c r="B21" t="s">
        <v>744</v>
      </c>
      <c r="D21" s="44" t="s">
        <v>553</v>
      </c>
      <c r="E21" s="44" t="s">
        <v>553</v>
      </c>
    </row>
    <row r="22" spans="1:5" ht="18" x14ac:dyDescent="0.35">
      <c r="A22" t="s">
        <v>28</v>
      </c>
      <c r="B22" t="s">
        <v>745</v>
      </c>
      <c r="D22" s="45" t="s">
        <v>30</v>
      </c>
      <c r="E22" s="45" t="s">
        <v>31</v>
      </c>
    </row>
    <row r="23" spans="1:5" ht="18" x14ac:dyDescent="0.35">
      <c r="D23" s="45" t="s">
        <v>32</v>
      </c>
      <c r="E23" s="45" t="s">
        <v>496</v>
      </c>
    </row>
    <row r="24" spans="1:5" ht="18" x14ac:dyDescent="0.35">
      <c r="A24" s="46" t="s">
        <v>714</v>
      </c>
      <c r="B24" s="46" t="s">
        <v>714</v>
      </c>
      <c r="D24" s="45" t="s">
        <v>33</v>
      </c>
      <c r="E24" s="45" t="s">
        <v>34</v>
      </c>
    </row>
    <row r="25" spans="1:5" ht="18" x14ac:dyDescent="0.35">
      <c r="A25" t="s">
        <v>30</v>
      </c>
      <c r="B25" t="s">
        <v>31</v>
      </c>
      <c r="D25" s="45" t="s">
        <v>35</v>
      </c>
      <c r="E25" s="45" t="s">
        <v>36</v>
      </c>
    </row>
    <row r="26" spans="1:5" ht="18" x14ac:dyDescent="0.35">
      <c r="A26" t="s">
        <v>32</v>
      </c>
      <c r="B26" t="s">
        <v>496</v>
      </c>
      <c r="D26" s="45" t="s">
        <v>497</v>
      </c>
      <c r="E26" s="45" t="s">
        <v>498</v>
      </c>
    </row>
    <row r="27" spans="1:5" ht="18" x14ac:dyDescent="0.35">
      <c r="A27" t="s">
        <v>33</v>
      </c>
      <c r="B27" t="s">
        <v>34</v>
      </c>
      <c r="D27" s="45" t="s">
        <v>37</v>
      </c>
      <c r="E27" s="45" t="s">
        <v>38</v>
      </c>
    </row>
    <row r="28" spans="1:5" ht="18" x14ac:dyDescent="0.35">
      <c r="A28" t="s">
        <v>35</v>
      </c>
      <c r="B28" t="s">
        <v>36</v>
      </c>
      <c r="D28" s="45" t="s">
        <v>39</v>
      </c>
      <c r="E28" s="45" t="s">
        <v>40</v>
      </c>
    </row>
    <row r="29" spans="1:5" ht="18" x14ac:dyDescent="0.35">
      <c r="A29" t="s">
        <v>497</v>
      </c>
      <c r="B29" t="s">
        <v>498</v>
      </c>
      <c r="D29" s="45" t="s">
        <v>41</v>
      </c>
      <c r="E29" s="45" t="s">
        <v>42</v>
      </c>
    </row>
    <row r="30" spans="1:5" ht="18" x14ac:dyDescent="0.35">
      <c r="A30" t="s">
        <v>37</v>
      </c>
      <c r="B30" t="s">
        <v>38</v>
      </c>
      <c r="D30" s="45" t="s">
        <v>43</v>
      </c>
      <c r="E30" s="45" t="s">
        <v>554</v>
      </c>
    </row>
    <row r="31" spans="1:5" ht="18" x14ac:dyDescent="0.35">
      <c r="A31" t="s">
        <v>39</v>
      </c>
      <c r="B31" t="s">
        <v>40</v>
      </c>
      <c r="D31" s="45" t="s">
        <v>499</v>
      </c>
      <c r="E31" s="45" t="s">
        <v>555</v>
      </c>
    </row>
    <row r="32" spans="1:5" ht="18" x14ac:dyDescent="0.35">
      <c r="A32" t="s">
        <v>41</v>
      </c>
      <c r="B32" t="s">
        <v>42</v>
      </c>
      <c r="D32" s="45" t="s">
        <v>556</v>
      </c>
      <c r="E32" s="45" t="s">
        <v>44</v>
      </c>
    </row>
    <row r="33" spans="1:5" ht="18" x14ac:dyDescent="0.35">
      <c r="A33" t="s">
        <v>43</v>
      </c>
      <c r="B33" t="s">
        <v>554</v>
      </c>
      <c r="D33" s="45" t="s">
        <v>45</v>
      </c>
      <c r="E33" s="45" t="s">
        <v>46</v>
      </c>
    </row>
    <row r="34" spans="1:5" ht="18" x14ac:dyDescent="0.35">
      <c r="A34" t="s">
        <v>499</v>
      </c>
      <c r="B34" t="s">
        <v>555</v>
      </c>
      <c r="D34" s="45" t="s">
        <v>47</v>
      </c>
      <c r="E34" s="45" t="s">
        <v>48</v>
      </c>
    </row>
    <row r="35" spans="1:5" ht="18" x14ac:dyDescent="0.35">
      <c r="A35" t="s">
        <v>556</v>
      </c>
      <c r="B35" t="s">
        <v>44</v>
      </c>
      <c r="D35" s="45" t="s">
        <v>557</v>
      </c>
      <c r="E35" s="45" t="s">
        <v>558</v>
      </c>
    </row>
    <row r="36" spans="1:5" ht="18" x14ac:dyDescent="0.35">
      <c r="A36" t="s">
        <v>45</v>
      </c>
      <c r="B36" t="s">
        <v>46</v>
      </c>
      <c r="D36" s="44" t="s">
        <v>559</v>
      </c>
      <c r="E36" s="44" t="s">
        <v>559</v>
      </c>
    </row>
    <row r="37" spans="1:5" ht="18" x14ac:dyDescent="0.35">
      <c r="A37" t="s">
        <v>47</v>
      </c>
      <c r="B37" t="s">
        <v>48</v>
      </c>
      <c r="D37" s="45" t="s">
        <v>560</v>
      </c>
      <c r="E37" s="45" t="s">
        <v>561</v>
      </c>
    </row>
    <row r="38" spans="1:5" ht="18" x14ac:dyDescent="0.35">
      <c r="A38" t="s">
        <v>557</v>
      </c>
      <c r="B38" t="s">
        <v>558</v>
      </c>
      <c r="D38" s="45" t="s">
        <v>49</v>
      </c>
      <c r="E38" s="45" t="s">
        <v>527</v>
      </c>
    </row>
    <row r="39" spans="1:5" ht="18" x14ac:dyDescent="0.35">
      <c r="D39" s="45" t="s">
        <v>50</v>
      </c>
      <c r="E39" s="45" t="s">
        <v>562</v>
      </c>
    </row>
    <row r="40" spans="1:5" ht="18" x14ac:dyDescent="0.35">
      <c r="A40" s="46" t="s">
        <v>715</v>
      </c>
      <c r="B40" s="46" t="s">
        <v>715</v>
      </c>
      <c r="D40" s="45" t="s">
        <v>51</v>
      </c>
      <c r="E40" s="45" t="s">
        <v>563</v>
      </c>
    </row>
    <row r="41" spans="1:5" ht="18" x14ac:dyDescent="0.35">
      <c r="A41" t="s">
        <v>560</v>
      </c>
      <c r="B41" t="s">
        <v>561</v>
      </c>
      <c r="D41" s="45" t="s">
        <v>564</v>
      </c>
      <c r="E41" s="45" t="s">
        <v>565</v>
      </c>
    </row>
    <row r="42" spans="1:5" ht="18" x14ac:dyDescent="0.35">
      <c r="A42" t="s">
        <v>49</v>
      </c>
      <c r="B42" t="s">
        <v>527</v>
      </c>
      <c r="D42" s="45" t="s">
        <v>566</v>
      </c>
      <c r="E42" s="45" t="s">
        <v>567</v>
      </c>
    </row>
    <row r="43" spans="1:5" ht="18" x14ac:dyDescent="0.35">
      <c r="A43" t="s">
        <v>716</v>
      </c>
      <c r="B43" t="s">
        <v>746</v>
      </c>
      <c r="D43" s="45" t="s">
        <v>52</v>
      </c>
      <c r="E43" s="45" t="s">
        <v>53</v>
      </c>
    </row>
    <row r="44" spans="1:5" ht="18" x14ac:dyDescent="0.35">
      <c r="A44" t="s">
        <v>51</v>
      </c>
      <c r="B44" t="s">
        <v>747</v>
      </c>
      <c r="D44" s="45" t="s">
        <v>54</v>
      </c>
      <c r="E44" s="45" t="s">
        <v>528</v>
      </c>
    </row>
    <row r="45" spans="1:5" ht="18" x14ac:dyDescent="0.35">
      <c r="A45" t="s">
        <v>564</v>
      </c>
      <c r="B45" t="s">
        <v>565</v>
      </c>
      <c r="D45" s="45" t="s">
        <v>55</v>
      </c>
      <c r="E45" s="45" t="s">
        <v>56</v>
      </c>
    </row>
    <row r="46" spans="1:5" ht="18" x14ac:dyDescent="0.35">
      <c r="A46" t="s">
        <v>566</v>
      </c>
      <c r="B46" t="s">
        <v>567</v>
      </c>
      <c r="D46" s="45" t="s">
        <v>57</v>
      </c>
      <c r="E46" s="45" t="s">
        <v>568</v>
      </c>
    </row>
    <row r="47" spans="1:5" ht="18" x14ac:dyDescent="0.35">
      <c r="A47" t="s">
        <v>52</v>
      </c>
      <c r="B47" t="s">
        <v>53</v>
      </c>
      <c r="D47" s="45" t="s">
        <v>59</v>
      </c>
      <c r="E47" s="45" t="s">
        <v>569</v>
      </c>
    </row>
    <row r="48" spans="1:5" ht="18" x14ac:dyDescent="0.35">
      <c r="A48" t="s">
        <v>54</v>
      </c>
      <c r="B48" t="s">
        <v>528</v>
      </c>
      <c r="D48" s="45" t="s">
        <v>60</v>
      </c>
      <c r="E48" s="45" t="s">
        <v>61</v>
      </c>
    </row>
    <row r="49" spans="1:5" ht="18" x14ac:dyDescent="0.35">
      <c r="A49" t="s">
        <v>55</v>
      </c>
      <c r="B49" t="s">
        <v>56</v>
      </c>
      <c r="D49" s="45" t="s">
        <v>570</v>
      </c>
      <c r="E49" s="45" t="s">
        <v>571</v>
      </c>
    </row>
    <row r="50" spans="1:5" ht="18" x14ac:dyDescent="0.35">
      <c r="A50" t="s">
        <v>57</v>
      </c>
      <c r="B50" t="s">
        <v>568</v>
      </c>
      <c r="D50" s="45" t="s">
        <v>62</v>
      </c>
      <c r="E50" s="45" t="s">
        <v>572</v>
      </c>
    </row>
    <row r="51" spans="1:5" ht="18" x14ac:dyDescent="0.35">
      <c r="A51" t="s">
        <v>59</v>
      </c>
      <c r="B51" t="s">
        <v>748</v>
      </c>
      <c r="D51" s="45" t="s">
        <v>63</v>
      </c>
      <c r="E51" s="45" t="s">
        <v>64</v>
      </c>
    </row>
    <row r="52" spans="1:5" ht="18" x14ac:dyDescent="0.35">
      <c r="A52" t="s">
        <v>60</v>
      </c>
      <c r="B52" t="s">
        <v>61</v>
      </c>
      <c r="D52" s="45" t="s">
        <v>65</v>
      </c>
      <c r="E52" s="45" t="s">
        <v>66</v>
      </c>
    </row>
    <row r="53" spans="1:5" ht="18" x14ac:dyDescent="0.35">
      <c r="A53" t="s">
        <v>717</v>
      </c>
      <c r="B53" t="s">
        <v>749</v>
      </c>
      <c r="D53" s="45" t="s">
        <v>67</v>
      </c>
      <c r="E53" s="45" t="s">
        <v>68</v>
      </c>
    </row>
    <row r="54" spans="1:5" ht="18" x14ac:dyDescent="0.35">
      <c r="A54" t="s">
        <v>62</v>
      </c>
      <c r="B54" t="s">
        <v>572</v>
      </c>
      <c r="D54" s="45" t="s">
        <v>69</v>
      </c>
      <c r="E54" s="45" t="s">
        <v>70</v>
      </c>
    </row>
    <row r="55" spans="1:5" ht="18" x14ac:dyDescent="0.35">
      <c r="A55" t="s">
        <v>63</v>
      </c>
      <c r="B55" t="s">
        <v>64</v>
      </c>
      <c r="D55" s="45" t="s">
        <v>71</v>
      </c>
      <c r="E55" s="45" t="s">
        <v>72</v>
      </c>
    </row>
    <row r="56" spans="1:5" ht="18" x14ac:dyDescent="0.35">
      <c r="A56" t="s">
        <v>65</v>
      </c>
      <c r="B56" t="s">
        <v>66</v>
      </c>
      <c r="D56" s="45" t="s">
        <v>73</v>
      </c>
      <c r="E56" s="45" t="s">
        <v>573</v>
      </c>
    </row>
    <row r="57" spans="1:5" ht="18" x14ac:dyDescent="0.35">
      <c r="A57" t="s">
        <v>67</v>
      </c>
      <c r="B57" t="s">
        <v>68</v>
      </c>
      <c r="D57" s="45" t="s">
        <v>74</v>
      </c>
      <c r="E57" s="45" t="s">
        <v>529</v>
      </c>
    </row>
    <row r="58" spans="1:5" ht="18" x14ac:dyDescent="0.35">
      <c r="A58" t="s">
        <v>69</v>
      </c>
      <c r="B58" t="s">
        <v>70</v>
      </c>
      <c r="D58" s="45" t="s">
        <v>75</v>
      </c>
      <c r="E58" s="45" t="s">
        <v>76</v>
      </c>
    </row>
    <row r="59" spans="1:5" ht="18" x14ac:dyDescent="0.35">
      <c r="A59" t="s">
        <v>71</v>
      </c>
      <c r="B59" t="s">
        <v>72</v>
      </c>
      <c r="D59" s="44" t="s">
        <v>574</v>
      </c>
      <c r="E59" s="44" t="s">
        <v>574</v>
      </c>
    </row>
    <row r="60" spans="1:5" ht="18" x14ac:dyDescent="0.35">
      <c r="A60" t="s">
        <v>73</v>
      </c>
      <c r="B60" t="s">
        <v>750</v>
      </c>
      <c r="D60" s="45" t="s">
        <v>77</v>
      </c>
      <c r="E60" s="45" t="s">
        <v>78</v>
      </c>
    </row>
    <row r="61" spans="1:5" ht="18" x14ac:dyDescent="0.35">
      <c r="A61" t="s">
        <v>74</v>
      </c>
      <c r="B61" t="s">
        <v>529</v>
      </c>
      <c r="D61" s="45" t="s">
        <v>79</v>
      </c>
      <c r="E61" s="45" t="s">
        <v>575</v>
      </c>
    </row>
    <row r="62" spans="1:5" ht="18" x14ac:dyDescent="0.35">
      <c r="A62" t="s">
        <v>718</v>
      </c>
      <c r="B62" t="s">
        <v>76</v>
      </c>
      <c r="D62" s="45" t="s">
        <v>80</v>
      </c>
      <c r="E62" s="45" t="s">
        <v>576</v>
      </c>
    </row>
    <row r="63" spans="1:5" ht="18" x14ac:dyDescent="0.35">
      <c r="D63" s="45" t="s">
        <v>81</v>
      </c>
      <c r="E63" s="45" t="s">
        <v>82</v>
      </c>
    </row>
    <row r="64" spans="1:5" ht="18" x14ac:dyDescent="0.35">
      <c r="A64" s="46" t="s">
        <v>719</v>
      </c>
      <c r="B64" s="46" t="s">
        <v>719</v>
      </c>
      <c r="D64" s="45" t="s">
        <v>83</v>
      </c>
      <c r="E64" s="45" t="s">
        <v>577</v>
      </c>
    </row>
    <row r="65" spans="1:5" ht="18" x14ac:dyDescent="0.35">
      <c r="A65" t="s">
        <v>77</v>
      </c>
      <c r="B65" t="s">
        <v>78</v>
      </c>
      <c r="D65" s="45" t="s">
        <v>84</v>
      </c>
      <c r="E65" s="45" t="s">
        <v>85</v>
      </c>
    </row>
    <row r="66" spans="1:5" ht="18" x14ac:dyDescent="0.35">
      <c r="A66" t="s">
        <v>79</v>
      </c>
      <c r="B66" t="s">
        <v>575</v>
      </c>
      <c r="D66" s="45" t="s">
        <v>86</v>
      </c>
      <c r="E66" s="45" t="s">
        <v>87</v>
      </c>
    </row>
    <row r="67" spans="1:5" ht="18" x14ac:dyDescent="0.35">
      <c r="A67" t="s">
        <v>80</v>
      </c>
      <c r="B67" t="s">
        <v>576</v>
      </c>
      <c r="D67" s="45" t="s">
        <v>88</v>
      </c>
      <c r="E67" s="45" t="s">
        <v>89</v>
      </c>
    </row>
    <row r="68" spans="1:5" ht="18" x14ac:dyDescent="0.35">
      <c r="A68" t="s">
        <v>81</v>
      </c>
      <c r="B68" t="s">
        <v>751</v>
      </c>
      <c r="D68" s="44" t="s">
        <v>578</v>
      </c>
      <c r="E68" s="44" t="s">
        <v>578</v>
      </c>
    </row>
    <row r="69" spans="1:5" ht="18" x14ac:dyDescent="0.35">
      <c r="A69" t="s">
        <v>83</v>
      </c>
      <c r="B69" t="s">
        <v>577</v>
      </c>
      <c r="D69" s="45" t="s">
        <v>90</v>
      </c>
      <c r="E69" s="45" t="s">
        <v>91</v>
      </c>
    </row>
    <row r="70" spans="1:5" ht="18" x14ac:dyDescent="0.35">
      <c r="A70" t="s">
        <v>84</v>
      </c>
      <c r="B70" t="s">
        <v>85</v>
      </c>
      <c r="D70" s="45" t="s">
        <v>92</v>
      </c>
      <c r="E70" s="45" t="s">
        <v>93</v>
      </c>
    </row>
    <row r="71" spans="1:5" ht="18" x14ac:dyDescent="0.35">
      <c r="A71" t="s">
        <v>86</v>
      </c>
      <c r="B71" t="s">
        <v>87</v>
      </c>
      <c r="D71" s="45" t="s">
        <v>94</v>
      </c>
      <c r="E71" s="45" t="s">
        <v>579</v>
      </c>
    </row>
    <row r="72" spans="1:5" ht="18" x14ac:dyDescent="0.35">
      <c r="A72" t="s">
        <v>88</v>
      </c>
      <c r="B72" t="s">
        <v>752</v>
      </c>
      <c r="D72" s="44" t="s">
        <v>580</v>
      </c>
      <c r="E72" s="44" t="s">
        <v>580</v>
      </c>
    </row>
    <row r="73" spans="1:5" ht="18" x14ac:dyDescent="0.35">
      <c r="D73" s="45" t="s">
        <v>95</v>
      </c>
      <c r="E73" s="45" t="s">
        <v>581</v>
      </c>
    </row>
    <row r="74" spans="1:5" ht="18" x14ac:dyDescent="0.35">
      <c r="A74" s="46" t="s">
        <v>720</v>
      </c>
      <c r="B74" s="46" t="s">
        <v>720</v>
      </c>
      <c r="D74" s="45" t="s">
        <v>96</v>
      </c>
      <c r="E74" s="45" t="s">
        <v>582</v>
      </c>
    </row>
    <row r="75" spans="1:5" ht="18" x14ac:dyDescent="0.35">
      <c r="A75" t="s">
        <v>90</v>
      </c>
      <c r="B75" t="s">
        <v>91</v>
      </c>
      <c r="D75" s="44" t="s">
        <v>583</v>
      </c>
      <c r="E75" s="44" t="s">
        <v>583</v>
      </c>
    </row>
    <row r="76" spans="1:5" ht="18" x14ac:dyDescent="0.35">
      <c r="A76" t="s">
        <v>92</v>
      </c>
      <c r="B76" t="s">
        <v>93</v>
      </c>
      <c r="D76" s="45" t="s">
        <v>97</v>
      </c>
      <c r="E76" s="45" t="s">
        <v>584</v>
      </c>
    </row>
    <row r="77" spans="1:5" ht="18" x14ac:dyDescent="0.35">
      <c r="A77" t="s">
        <v>94</v>
      </c>
      <c r="B77" t="s">
        <v>579</v>
      </c>
      <c r="D77" s="45" t="s">
        <v>98</v>
      </c>
      <c r="E77" s="45" t="s">
        <v>585</v>
      </c>
    </row>
    <row r="78" spans="1:5" ht="18" x14ac:dyDescent="0.35">
      <c r="D78" s="44" t="s">
        <v>586</v>
      </c>
      <c r="E78" s="44" t="s">
        <v>586</v>
      </c>
    </row>
    <row r="79" spans="1:5" ht="18" x14ac:dyDescent="0.35">
      <c r="A79" s="46" t="s">
        <v>721</v>
      </c>
      <c r="B79" s="46" t="s">
        <v>721</v>
      </c>
      <c r="D79" s="45" t="s">
        <v>111</v>
      </c>
      <c r="E79" s="45" t="s">
        <v>500</v>
      </c>
    </row>
    <row r="80" spans="1:5" ht="18" x14ac:dyDescent="0.35">
      <c r="A80" t="s">
        <v>95</v>
      </c>
      <c r="B80" t="s">
        <v>581</v>
      </c>
      <c r="D80" s="45" t="s">
        <v>112</v>
      </c>
      <c r="E80" s="45" t="s">
        <v>501</v>
      </c>
    </row>
    <row r="81" spans="1:5" ht="18" x14ac:dyDescent="0.35">
      <c r="A81" t="s">
        <v>96</v>
      </c>
      <c r="B81" t="s">
        <v>753</v>
      </c>
      <c r="D81" s="45" t="s">
        <v>113</v>
      </c>
      <c r="E81" s="45" t="s">
        <v>524</v>
      </c>
    </row>
    <row r="82" spans="1:5" ht="18" x14ac:dyDescent="0.35">
      <c r="D82" s="45" t="s">
        <v>114</v>
      </c>
      <c r="E82" s="45" t="s">
        <v>115</v>
      </c>
    </row>
    <row r="83" spans="1:5" ht="18" x14ac:dyDescent="0.35">
      <c r="A83" s="46" t="s">
        <v>722</v>
      </c>
      <c r="B83" s="46" t="s">
        <v>722</v>
      </c>
      <c r="D83" s="45" t="s">
        <v>587</v>
      </c>
      <c r="E83" s="45" t="s">
        <v>588</v>
      </c>
    </row>
    <row r="84" spans="1:5" ht="18" x14ac:dyDescent="0.35">
      <c r="A84" t="s">
        <v>97</v>
      </c>
      <c r="B84" t="s">
        <v>754</v>
      </c>
      <c r="D84" s="45" t="s">
        <v>116</v>
      </c>
      <c r="E84" s="45" t="s">
        <v>117</v>
      </c>
    </row>
    <row r="85" spans="1:5" ht="18" x14ac:dyDescent="0.35">
      <c r="A85" t="s">
        <v>98</v>
      </c>
      <c r="B85" t="s">
        <v>755</v>
      </c>
      <c r="D85" s="45" t="s">
        <v>118</v>
      </c>
      <c r="E85" s="45" t="s">
        <v>119</v>
      </c>
    </row>
    <row r="86" spans="1:5" ht="18" x14ac:dyDescent="0.35">
      <c r="D86" s="45" t="s">
        <v>120</v>
      </c>
      <c r="E86" s="45" t="s">
        <v>121</v>
      </c>
    </row>
    <row r="87" spans="1:5" ht="18" x14ac:dyDescent="0.35">
      <c r="A87" s="46" t="s">
        <v>723</v>
      </c>
      <c r="B87" s="46" t="s">
        <v>723</v>
      </c>
      <c r="D87" s="45" t="s">
        <v>122</v>
      </c>
      <c r="E87" s="45" t="s">
        <v>589</v>
      </c>
    </row>
    <row r="88" spans="1:5" ht="18" x14ac:dyDescent="0.35">
      <c r="A88" t="s">
        <v>111</v>
      </c>
      <c r="B88" t="s">
        <v>756</v>
      </c>
      <c r="D88" s="45" t="s">
        <v>123</v>
      </c>
      <c r="E88" s="45" t="s">
        <v>124</v>
      </c>
    </row>
    <row r="89" spans="1:5" ht="18" x14ac:dyDescent="0.35">
      <c r="A89" t="s">
        <v>112</v>
      </c>
      <c r="B89" t="s">
        <v>501</v>
      </c>
      <c r="D89" s="45" t="s">
        <v>125</v>
      </c>
      <c r="E89" s="45" t="s">
        <v>590</v>
      </c>
    </row>
    <row r="90" spans="1:5" ht="18" x14ac:dyDescent="0.35">
      <c r="A90" t="s">
        <v>113</v>
      </c>
      <c r="B90" t="s">
        <v>757</v>
      </c>
      <c r="D90" s="45" t="s">
        <v>126</v>
      </c>
      <c r="E90" s="45" t="s">
        <v>127</v>
      </c>
    </row>
    <row r="91" spans="1:5" ht="18" x14ac:dyDescent="0.35">
      <c r="A91" t="s">
        <v>114</v>
      </c>
      <c r="B91" t="s">
        <v>758</v>
      </c>
      <c r="D91" s="45" t="s">
        <v>128</v>
      </c>
      <c r="E91" s="45" t="s">
        <v>591</v>
      </c>
    </row>
    <row r="92" spans="1:5" ht="18" x14ac:dyDescent="0.35">
      <c r="A92" t="s">
        <v>587</v>
      </c>
      <c r="B92" t="s">
        <v>588</v>
      </c>
      <c r="D92" s="45" t="s">
        <v>129</v>
      </c>
      <c r="E92" s="45" t="s">
        <v>502</v>
      </c>
    </row>
    <row r="93" spans="1:5" ht="18" x14ac:dyDescent="0.35">
      <c r="A93" t="s">
        <v>116</v>
      </c>
      <c r="B93" t="s">
        <v>759</v>
      </c>
      <c r="D93" s="45" t="s">
        <v>130</v>
      </c>
      <c r="E93" s="45" t="s">
        <v>131</v>
      </c>
    </row>
    <row r="94" spans="1:5" ht="18" x14ac:dyDescent="0.35">
      <c r="A94" t="s">
        <v>118</v>
      </c>
      <c r="B94" t="s">
        <v>760</v>
      </c>
      <c r="D94" s="45" t="s">
        <v>132</v>
      </c>
      <c r="E94" s="45" t="s">
        <v>592</v>
      </c>
    </row>
    <row r="95" spans="1:5" ht="18" x14ac:dyDescent="0.35">
      <c r="A95" t="s">
        <v>120</v>
      </c>
      <c r="B95" t="s">
        <v>121</v>
      </c>
      <c r="D95" s="45" t="s">
        <v>133</v>
      </c>
      <c r="E95" s="45" t="s">
        <v>593</v>
      </c>
    </row>
    <row r="96" spans="1:5" ht="18" x14ac:dyDescent="0.35">
      <c r="A96" t="s">
        <v>122</v>
      </c>
      <c r="B96" t="s">
        <v>761</v>
      </c>
      <c r="D96" s="45" t="s">
        <v>134</v>
      </c>
      <c r="E96" s="45" t="s">
        <v>135</v>
      </c>
    </row>
    <row r="97" spans="1:5" ht="18" x14ac:dyDescent="0.35">
      <c r="A97" t="s">
        <v>123</v>
      </c>
      <c r="B97" t="s">
        <v>762</v>
      </c>
      <c r="D97" s="45" t="s">
        <v>136</v>
      </c>
      <c r="E97" s="45" t="s">
        <v>594</v>
      </c>
    </row>
    <row r="98" spans="1:5" ht="18" x14ac:dyDescent="0.35">
      <c r="A98" t="s">
        <v>125</v>
      </c>
      <c r="B98" t="s">
        <v>763</v>
      </c>
      <c r="D98" s="45" t="s">
        <v>137</v>
      </c>
      <c r="E98" s="45" t="s">
        <v>138</v>
      </c>
    </row>
    <row r="99" spans="1:5" ht="18" x14ac:dyDescent="0.35">
      <c r="A99" t="s">
        <v>126</v>
      </c>
      <c r="B99" t="s">
        <v>127</v>
      </c>
      <c r="D99" s="45" t="s">
        <v>139</v>
      </c>
      <c r="E99" s="45" t="s">
        <v>525</v>
      </c>
    </row>
    <row r="100" spans="1:5" ht="18" x14ac:dyDescent="0.35">
      <c r="A100" t="s">
        <v>128</v>
      </c>
      <c r="B100" t="s">
        <v>591</v>
      </c>
      <c r="D100" s="45" t="s">
        <v>140</v>
      </c>
      <c r="E100" s="45" t="s">
        <v>595</v>
      </c>
    </row>
    <row r="101" spans="1:5" ht="18" x14ac:dyDescent="0.35">
      <c r="A101" t="s">
        <v>129</v>
      </c>
      <c r="B101" t="s">
        <v>502</v>
      </c>
      <c r="D101" s="45" t="s">
        <v>141</v>
      </c>
      <c r="E101" s="45" t="s">
        <v>142</v>
      </c>
    </row>
    <row r="102" spans="1:5" ht="18" x14ac:dyDescent="0.35">
      <c r="A102" t="s">
        <v>130</v>
      </c>
      <c r="B102" t="s">
        <v>131</v>
      </c>
      <c r="D102" s="45" t="s">
        <v>143</v>
      </c>
      <c r="E102" s="45" t="s">
        <v>144</v>
      </c>
    </row>
    <row r="103" spans="1:5" ht="18" x14ac:dyDescent="0.35">
      <c r="A103" t="s">
        <v>132</v>
      </c>
      <c r="B103" t="s">
        <v>764</v>
      </c>
      <c r="D103" s="45" t="s">
        <v>145</v>
      </c>
      <c r="E103" s="45" t="s">
        <v>503</v>
      </c>
    </row>
    <row r="104" spans="1:5" ht="18" x14ac:dyDescent="0.35">
      <c r="A104" t="s">
        <v>133</v>
      </c>
      <c r="B104" t="s">
        <v>593</v>
      </c>
      <c r="D104" s="45" t="s">
        <v>146</v>
      </c>
      <c r="E104" s="45" t="s">
        <v>147</v>
      </c>
    </row>
    <row r="105" spans="1:5" ht="18" x14ac:dyDescent="0.35">
      <c r="A105" t="s">
        <v>134</v>
      </c>
      <c r="B105" t="s">
        <v>135</v>
      </c>
      <c r="D105" s="45" t="s">
        <v>148</v>
      </c>
      <c r="E105" s="45" t="s">
        <v>149</v>
      </c>
    </row>
    <row r="106" spans="1:5" ht="18" x14ac:dyDescent="0.35">
      <c r="A106" t="s">
        <v>136</v>
      </c>
      <c r="B106" t="s">
        <v>594</v>
      </c>
      <c r="D106" s="45" t="s">
        <v>150</v>
      </c>
      <c r="E106" s="45" t="s">
        <v>151</v>
      </c>
    </row>
    <row r="107" spans="1:5" ht="18" x14ac:dyDescent="0.35">
      <c r="A107" t="s">
        <v>137</v>
      </c>
      <c r="B107" t="s">
        <v>138</v>
      </c>
      <c r="D107" s="45" t="s">
        <v>152</v>
      </c>
      <c r="E107" s="45" t="s">
        <v>596</v>
      </c>
    </row>
    <row r="108" spans="1:5" ht="18" x14ac:dyDescent="0.35">
      <c r="A108" t="s">
        <v>139</v>
      </c>
      <c r="B108" t="s">
        <v>525</v>
      </c>
      <c r="D108" s="45" t="s">
        <v>153</v>
      </c>
      <c r="E108" s="45" t="s">
        <v>154</v>
      </c>
    </row>
    <row r="109" spans="1:5" ht="18" x14ac:dyDescent="0.35">
      <c r="A109" t="s">
        <v>140</v>
      </c>
      <c r="B109" t="s">
        <v>765</v>
      </c>
      <c r="D109" s="45" t="s">
        <v>155</v>
      </c>
      <c r="E109" s="45" t="s">
        <v>156</v>
      </c>
    </row>
    <row r="110" spans="1:5" ht="18" x14ac:dyDescent="0.35">
      <c r="A110" t="s">
        <v>141</v>
      </c>
      <c r="B110" t="s">
        <v>142</v>
      </c>
      <c r="D110" s="45" t="s">
        <v>157</v>
      </c>
      <c r="E110" s="45" t="s">
        <v>597</v>
      </c>
    </row>
    <row r="111" spans="1:5" ht="18" x14ac:dyDescent="0.35">
      <c r="A111" t="s">
        <v>143</v>
      </c>
      <c r="B111" t="s">
        <v>144</v>
      </c>
      <c r="D111" s="45" t="s">
        <v>158</v>
      </c>
      <c r="E111" s="45" t="s">
        <v>159</v>
      </c>
    </row>
    <row r="112" spans="1:5" ht="18" x14ac:dyDescent="0.35">
      <c r="A112" t="s">
        <v>145</v>
      </c>
      <c r="B112" t="s">
        <v>766</v>
      </c>
      <c r="D112" s="45" t="s">
        <v>160</v>
      </c>
      <c r="E112" s="45" t="s">
        <v>598</v>
      </c>
    </row>
    <row r="113" spans="1:5" ht="18" x14ac:dyDescent="0.35">
      <c r="A113" t="s">
        <v>146</v>
      </c>
      <c r="B113" t="s">
        <v>767</v>
      </c>
      <c r="D113" s="45" t="s">
        <v>161</v>
      </c>
      <c r="E113" s="45" t="s">
        <v>599</v>
      </c>
    </row>
    <row r="114" spans="1:5" ht="18" x14ac:dyDescent="0.35">
      <c r="A114" t="s">
        <v>148</v>
      </c>
      <c r="B114" t="s">
        <v>768</v>
      </c>
      <c r="D114" s="45" t="s">
        <v>162</v>
      </c>
      <c r="E114" s="45" t="s">
        <v>600</v>
      </c>
    </row>
    <row r="115" spans="1:5" ht="18" x14ac:dyDescent="0.35">
      <c r="A115" t="s">
        <v>150</v>
      </c>
      <c r="B115" t="s">
        <v>151</v>
      </c>
      <c r="D115" s="45" t="s">
        <v>163</v>
      </c>
      <c r="E115" s="45" t="s">
        <v>164</v>
      </c>
    </row>
    <row r="116" spans="1:5" ht="18" x14ac:dyDescent="0.35">
      <c r="A116" t="s">
        <v>152</v>
      </c>
      <c r="B116" t="s">
        <v>596</v>
      </c>
      <c r="D116" s="45" t="s">
        <v>165</v>
      </c>
      <c r="E116" s="45" t="s">
        <v>166</v>
      </c>
    </row>
    <row r="117" spans="1:5" ht="18" x14ac:dyDescent="0.35">
      <c r="A117" t="s">
        <v>153</v>
      </c>
      <c r="B117" t="s">
        <v>154</v>
      </c>
      <c r="D117" s="45" t="s">
        <v>167</v>
      </c>
      <c r="E117" s="45" t="s">
        <v>504</v>
      </c>
    </row>
    <row r="118" spans="1:5" ht="18" x14ac:dyDescent="0.35">
      <c r="A118" t="s">
        <v>155</v>
      </c>
      <c r="B118" t="s">
        <v>769</v>
      </c>
      <c r="D118" s="45" t="s">
        <v>168</v>
      </c>
      <c r="E118" s="45" t="s">
        <v>601</v>
      </c>
    </row>
    <row r="119" spans="1:5" ht="18" x14ac:dyDescent="0.35">
      <c r="A119" t="s">
        <v>157</v>
      </c>
      <c r="B119" t="s">
        <v>770</v>
      </c>
      <c r="D119" s="45" t="s">
        <v>169</v>
      </c>
      <c r="E119" s="45" t="s">
        <v>602</v>
      </c>
    </row>
    <row r="120" spans="1:5" ht="18" x14ac:dyDescent="0.35">
      <c r="A120" t="s">
        <v>158</v>
      </c>
      <c r="B120" t="s">
        <v>159</v>
      </c>
      <c r="D120" s="45" t="s">
        <v>170</v>
      </c>
      <c r="E120" s="45" t="s">
        <v>171</v>
      </c>
    </row>
    <row r="121" spans="1:5" ht="18" x14ac:dyDescent="0.35">
      <c r="A121" t="s">
        <v>160</v>
      </c>
      <c r="B121" t="s">
        <v>771</v>
      </c>
      <c r="D121" s="45" t="s">
        <v>172</v>
      </c>
      <c r="E121" s="45" t="s">
        <v>530</v>
      </c>
    </row>
    <row r="122" spans="1:5" ht="18" x14ac:dyDescent="0.35">
      <c r="A122" t="s">
        <v>161</v>
      </c>
      <c r="B122" t="s">
        <v>772</v>
      </c>
      <c r="D122" s="45" t="s">
        <v>173</v>
      </c>
      <c r="E122" s="45" t="s">
        <v>603</v>
      </c>
    </row>
    <row r="123" spans="1:5" ht="18" x14ac:dyDescent="0.35">
      <c r="A123" t="s">
        <v>162</v>
      </c>
      <c r="B123" t="s">
        <v>773</v>
      </c>
      <c r="D123" s="45" t="s">
        <v>174</v>
      </c>
      <c r="E123" s="45" t="s">
        <v>505</v>
      </c>
    </row>
    <row r="124" spans="1:5" ht="18" x14ac:dyDescent="0.35">
      <c r="A124" t="s">
        <v>163</v>
      </c>
      <c r="B124" t="s">
        <v>774</v>
      </c>
      <c r="D124" s="45" t="s">
        <v>175</v>
      </c>
      <c r="E124" s="45" t="s">
        <v>604</v>
      </c>
    </row>
    <row r="125" spans="1:5" ht="18" x14ac:dyDescent="0.35">
      <c r="A125" t="s">
        <v>165</v>
      </c>
      <c r="B125" t="s">
        <v>166</v>
      </c>
      <c r="D125" s="45" t="s">
        <v>176</v>
      </c>
      <c r="E125" s="45" t="s">
        <v>605</v>
      </c>
    </row>
    <row r="126" spans="1:5" ht="18" x14ac:dyDescent="0.35">
      <c r="A126" t="s">
        <v>167</v>
      </c>
      <c r="B126" t="s">
        <v>504</v>
      </c>
      <c r="D126" s="45" t="s">
        <v>606</v>
      </c>
      <c r="E126" s="45" t="s">
        <v>607</v>
      </c>
    </row>
    <row r="127" spans="1:5" ht="18" x14ac:dyDescent="0.35">
      <c r="A127" t="s">
        <v>168</v>
      </c>
      <c r="B127" t="s">
        <v>601</v>
      </c>
      <c r="D127" s="45" t="s">
        <v>177</v>
      </c>
      <c r="E127" s="45" t="s">
        <v>608</v>
      </c>
    </row>
    <row r="128" spans="1:5" ht="18" x14ac:dyDescent="0.35">
      <c r="A128" t="s">
        <v>169</v>
      </c>
      <c r="B128" t="s">
        <v>775</v>
      </c>
      <c r="D128" s="45" t="s">
        <v>178</v>
      </c>
      <c r="E128" s="45" t="s">
        <v>609</v>
      </c>
    </row>
    <row r="129" spans="1:5" ht="18" x14ac:dyDescent="0.35">
      <c r="A129" t="s">
        <v>170</v>
      </c>
      <c r="B129" t="s">
        <v>171</v>
      </c>
      <c r="D129" s="45" t="s">
        <v>179</v>
      </c>
      <c r="E129" s="45" t="s">
        <v>610</v>
      </c>
    </row>
    <row r="130" spans="1:5" ht="18" x14ac:dyDescent="0.35">
      <c r="A130" t="s">
        <v>172</v>
      </c>
      <c r="B130" t="s">
        <v>530</v>
      </c>
      <c r="D130" s="45" t="s">
        <v>180</v>
      </c>
      <c r="E130" s="45" t="s">
        <v>611</v>
      </c>
    </row>
    <row r="131" spans="1:5" ht="18" x14ac:dyDescent="0.35">
      <c r="A131" t="s">
        <v>173</v>
      </c>
      <c r="B131" t="s">
        <v>776</v>
      </c>
      <c r="D131" s="45" t="s">
        <v>181</v>
      </c>
      <c r="E131" s="45" t="s">
        <v>182</v>
      </c>
    </row>
    <row r="132" spans="1:5" ht="18" x14ac:dyDescent="0.35">
      <c r="A132" t="s">
        <v>174</v>
      </c>
      <c r="B132" t="s">
        <v>505</v>
      </c>
      <c r="D132" s="45" t="s">
        <v>183</v>
      </c>
      <c r="E132" s="45" t="s">
        <v>612</v>
      </c>
    </row>
    <row r="133" spans="1:5" ht="18" x14ac:dyDescent="0.35">
      <c r="A133" t="s">
        <v>175</v>
      </c>
      <c r="B133" t="s">
        <v>777</v>
      </c>
      <c r="D133" s="45" t="s">
        <v>184</v>
      </c>
      <c r="E133" s="45" t="s">
        <v>613</v>
      </c>
    </row>
    <row r="134" spans="1:5" ht="18" x14ac:dyDescent="0.35">
      <c r="A134" t="s">
        <v>176</v>
      </c>
      <c r="B134" t="s">
        <v>605</v>
      </c>
      <c r="D134" s="45" t="s">
        <v>185</v>
      </c>
      <c r="E134" s="45" t="s">
        <v>614</v>
      </c>
    </row>
    <row r="135" spans="1:5" ht="18" x14ac:dyDescent="0.35">
      <c r="A135" t="s">
        <v>606</v>
      </c>
      <c r="B135" t="s">
        <v>778</v>
      </c>
      <c r="D135" s="45" t="s">
        <v>186</v>
      </c>
      <c r="E135" s="45" t="s">
        <v>615</v>
      </c>
    </row>
    <row r="136" spans="1:5" ht="18" x14ac:dyDescent="0.35">
      <c r="A136" t="s">
        <v>177</v>
      </c>
      <c r="B136" t="s">
        <v>779</v>
      </c>
      <c r="D136" s="45" t="s">
        <v>187</v>
      </c>
      <c r="E136" s="45" t="s">
        <v>616</v>
      </c>
    </row>
    <row r="137" spans="1:5" ht="18" x14ac:dyDescent="0.35">
      <c r="A137" t="s">
        <v>178</v>
      </c>
      <c r="B137" t="s">
        <v>609</v>
      </c>
      <c r="D137" s="45" t="s">
        <v>188</v>
      </c>
      <c r="E137" s="45" t="s">
        <v>189</v>
      </c>
    </row>
    <row r="138" spans="1:5" ht="18" x14ac:dyDescent="0.35">
      <c r="A138" t="s">
        <v>179</v>
      </c>
      <c r="B138" t="s">
        <v>610</v>
      </c>
      <c r="D138" s="45" t="s">
        <v>190</v>
      </c>
      <c r="E138" s="45" t="s">
        <v>617</v>
      </c>
    </row>
    <row r="139" spans="1:5" ht="18" x14ac:dyDescent="0.35">
      <c r="A139" t="s">
        <v>180</v>
      </c>
      <c r="B139" t="s">
        <v>780</v>
      </c>
      <c r="D139" s="45" t="s">
        <v>191</v>
      </c>
      <c r="E139" s="45" t="s">
        <v>618</v>
      </c>
    </row>
    <row r="140" spans="1:5" ht="18" x14ac:dyDescent="0.35">
      <c r="A140" t="s">
        <v>181</v>
      </c>
      <c r="B140" t="s">
        <v>182</v>
      </c>
      <c r="D140" s="45" t="s">
        <v>192</v>
      </c>
      <c r="E140" s="45" t="s">
        <v>531</v>
      </c>
    </row>
    <row r="141" spans="1:5" ht="18" x14ac:dyDescent="0.35">
      <c r="A141" t="s">
        <v>183</v>
      </c>
      <c r="B141" t="s">
        <v>781</v>
      </c>
      <c r="D141" s="45" t="s">
        <v>193</v>
      </c>
      <c r="E141" s="45" t="s">
        <v>194</v>
      </c>
    </row>
    <row r="142" spans="1:5" ht="18" x14ac:dyDescent="0.35">
      <c r="A142" t="s">
        <v>184</v>
      </c>
      <c r="B142" t="s">
        <v>613</v>
      </c>
      <c r="D142" s="45" t="s">
        <v>195</v>
      </c>
      <c r="E142" s="45" t="s">
        <v>196</v>
      </c>
    </row>
    <row r="143" spans="1:5" ht="18" x14ac:dyDescent="0.35">
      <c r="A143" t="s">
        <v>185</v>
      </c>
      <c r="B143" t="s">
        <v>782</v>
      </c>
      <c r="D143" s="45" t="s">
        <v>197</v>
      </c>
      <c r="E143" s="45" t="s">
        <v>619</v>
      </c>
    </row>
    <row r="144" spans="1:5" ht="18" x14ac:dyDescent="0.35">
      <c r="A144" t="s">
        <v>186</v>
      </c>
      <c r="B144" t="s">
        <v>615</v>
      </c>
      <c r="D144" s="45" t="s">
        <v>198</v>
      </c>
      <c r="E144" s="45" t="s">
        <v>506</v>
      </c>
    </row>
    <row r="145" spans="1:5" ht="18" x14ac:dyDescent="0.35">
      <c r="A145" t="s">
        <v>187</v>
      </c>
      <c r="B145" t="s">
        <v>783</v>
      </c>
      <c r="D145" s="45" t="s">
        <v>199</v>
      </c>
      <c r="E145" s="45" t="s">
        <v>620</v>
      </c>
    </row>
    <row r="146" spans="1:5" ht="18" x14ac:dyDescent="0.35">
      <c r="A146" t="s">
        <v>188</v>
      </c>
      <c r="B146" t="s">
        <v>784</v>
      </c>
      <c r="D146" s="45" t="s">
        <v>200</v>
      </c>
      <c r="E146" s="45" t="s">
        <v>621</v>
      </c>
    </row>
    <row r="147" spans="1:5" ht="18" x14ac:dyDescent="0.35">
      <c r="A147" t="s">
        <v>190</v>
      </c>
      <c r="B147" t="s">
        <v>765</v>
      </c>
      <c r="D147" s="45" t="s">
        <v>201</v>
      </c>
      <c r="E147" s="45"/>
    </row>
    <row r="148" spans="1:5" ht="18" x14ac:dyDescent="0.35">
      <c r="A148" t="s">
        <v>191</v>
      </c>
      <c r="B148" t="s">
        <v>618</v>
      </c>
      <c r="D148" s="45" t="s">
        <v>202</v>
      </c>
      <c r="E148" s="45" t="s">
        <v>622</v>
      </c>
    </row>
    <row r="149" spans="1:5" ht="18" x14ac:dyDescent="0.35">
      <c r="A149" t="s">
        <v>192</v>
      </c>
      <c r="B149" t="s">
        <v>785</v>
      </c>
      <c r="D149" s="45" t="s">
        <v>203</v>
      </c>
      <c r="E149" s="45" t="s">
        <v>623</v>
      </c>
    </row>
    <row r="150" spans="1:5" ht="18" x14ac:dyDescent="0.35">
      <c r="A150" t="s">
        <v>193</v>
      </c>
      <c r="B150" t="s">
        <v>194</v>
      </c>
      <c r="D150" s="45" t="s">
        <v>204</v>
      </c>
      <c r="E150" s="45" t="s">
        <v>624</v>
      </c>
    </row>
    <row r="151" spans="1:5" ht="18" x14ac:dyDescent="0.35">
      <c r="A151" t="s">
        <v>195</v>
      </c>
      <c r="B151" t="s">
        <v>196</v>
      </c>
      <c r="D151" s="45" t="s">
        <v>205</v>
      </c>
      <c r="E151" s="45" t="s">
        <v>206</v>
      </c>
    </row>
    <row r="152" spans="1:5" ht="18" x14ac:dyDescent="0.35">
      <c r="A152" t="s">
        <v>197</v>
      </c>
      <c r="B152" t="s">
        <v>786</v>
      </c>
      <c r="D152" s="45" t="s">
        <v>207</v>
      </c>
      <c r="E152" s="45" t="s">
        <v>625</v>
      </c>
    </row>
    <row r="153" spans="1:5" ht="18" x14ac:dyDescent="0.35">
      <c r="A153" t="s">
        <v>198</v>
      </c>
      <c r="B153" t="s">
        <v>506</v>
      </c>
      <c r="D153" s="45" t="s">
        <v>208</v>
      </c>
      <c r="E153" s="45" t="s">
        <v>626</v>
      </c>
    </row>
    <row r="154" spans="1:5" ht="18" x14ac:dyDescent="0.35">
      <c r="A154" t="s">
        <v>199</v>
      </c>
      <c r="B154" t="s">
        <v>787</v>
      </c>
      <c r="D154" s="45" t="s">
        <v>209</v>
      </c>
      <c r="E154" s="45" t="s">
        <v>210</v>
      </c>
    </row>
    <row r="155" spans="1:5" ht="18" x14ac:dyDescent="0.35">
      <c r="A155" t="s">
        <v>200</v>
      </c>
      <c r="B155" t="s">
        <v>621</v>
      </c>
      <c r="D155" s="45" t="s">
        <v>211</v>
      </c>
      <c r="E155" s="45" t="s">
        <v>212</v>
      </c>
    </row>
    <row r="156" spans="1:5" ht="18" x14ac:dyDescent="0.35">
      <c r="A156" t="s">
        <v>201</v>
      </c>
      <c r="B156" t="s">
        <v>788</v>
      </c>
      <c r="D156" s="45" t="s">
        <v>627</v>
      </c>
      <c r="E156" s="45" t="s">
        <v>213</v>
      </c>
    </row>
    <row r="157" spans="1:5" ht="18" x14ac:dyDescent="0.35">
      <c r="A157" t="s">
        <v>202</v>
      </c>
      <c r="B157" t="s">
        <v>765</v>
      </c>
      <c r="D157" s="45" t="s">
        <v>214</v>
      </c>
      <c r="E157" s="45"/>
    </row>
    <row r="158" spans="1:5" ht="18" x14ac:dyDescent="0.35">
      <c r="A158" t="s">
        <v>203</v>
      </c>
      <c r="B158" t="s">
        <v>789</v>
      </c>
      <c r="D158" s="45" t="s">
        <v>215</v>
      </c>
      <c r="E158" s="45" t="s">
        <v>628</v>
      </c>
    </row>
    <row r="159" spans="1:5" ht="18" x14ac:dyDescent="0.35">
      <c r="A159" t="s">
        <v>204</v>
      </c>
      <c r="B159" t="s">
        <v>790</v>
      </c>
      <c r="D159" s="45" t="s">
        <v>216</v>
      </c>
      <c r="E159" s="45" t="s">
        <v>217</v>
      </c>
    </row>
    <row r="160" spans="1:5" ht="18" x14ac:dyDescent="0.35">
      <c r="A160" t="s">
        <v>205</v>
      </c>
      <c r="B160" t="s">
        <v>206</v>
      </c>
      <c r="D160" s="45" t="s">
        <v>218</v>
      </c>
      <c r="E160" s="45" t="s">
        <v>219</v>
      </c>
    </row>
    <row r="161" spans="1:5" ht="18" x14ac:dyDescent="0.35">
      <c r="A161" t="s">
        <v>207</v>
      </c>
      <c r="B161" t="s">
        <v>791</v>
      </c>
      <c r="D161" s="45" t="s">
        <v>220</v>
      </c>
      <c r="E161" s="45" t="s">
        <v>629</v>
      </c>
    </row>
    <row r="162" spans="1:5" ht="18" x14ac:dyDescent="0.35">
      <c r="A162" t="s">
        <v>208</v>
      </c>
      <c r="B162" t="s">
        <v>626</v>
      </c>
      <c r="D162" s="45" t="s">
        <v>221</v>
      </c>
      <c r="E162" s="45" t="s">
        <v>630</v>
      </c>
    </row>
    <row r="163" spans="1:5" ht="18" x14ac:dyDescent="0.35">
      <c r="A163" t="s">
        <v>209</v>
      </c>
      <c r="B163" t="s">
        <v>792</v>
      </c>
      <c r="D163" s="45" t="s">
        <v>222</v>
      </c>
      <c r="E163" s="45" t="s">
        <v>631</v>
      </c>
    </row>
    <row r="164" spans="1:5" ht="18" x14ac:dyDescent="0.35">
      <c r="A164" t="s">
        <v>211</v>
      </c>
      <c r="B164" t="s">
        <v>212</v>
      </c>
      <c r="D164" s="45" t="s">
        <v>223</v>
      </c>
      <c r="E164" s="45" t="s">
        <v>224</v>
      </c>
    </row>
    <row r="165" spans="1:5" ht="18" x14ac:dyDescent="0.35">
      <c r="A165" t="s">
        <v>724</v>
      </c>
      <c r="B165" t="s">
        <v>793</v>
      </c>
      <c r="D165" s="45" t="s">
        <v>225</v>
      </c>
      <c r="E165" s="45" t="s">
        <v>226</v>
      </c>
    </row>
    <row r="166" spans="1:5" ht="18" x14ac:dyDescent="0.35">
      <c r="A166" t="s">
        <v>214</v>
      </c>
      <c r="B166" t="s">
        <v>794</v>
      </c>
      <c r="D166" s="45" t="s">
        <v>227</v>
      </c>
      <c r="E166" s="45" t="s">
        <v>507</v>
      </c>
    </row>
    <row r="167" spans="1:5" ht="18" x14ac:dyDescent="0.35">
      <c r="A167" t="s">
        <v>215</v>
      </c>
      <c r="B167" t="s">
        <v>628</v>
      </c>
      <c r="D167" s="45" t="s">
        <v>228</v>
      </c>
      <c r="E167" s="45" t="s">
        <v>632</v>
      </c>
    </row>
    <row r="168" spans="1:5" ht="18" x14ac:dyDescent="0.35">
      <c r="A168" t="s">
        <v>216</v>
      </c>
      <c r="B168" t="s">
        <v>217</v>
      </c>
      <c r="D168" s="45" t="s">
        <v>229</v>
      </c>
      <c r="E168" s="45" t="s">
        <v>230</v>
      </c>
    </row>
    <row r="169" spans="1:5" ht="18" x14ac:dyDescent="0.35">
      <c r="A169" t="s">
        <v>218</v>
      </c>
      <c r="B169" t="s">
        <v>219</v>
      </c>
      <c r="D169" s="45" t="s">
        <v>231</v>
      </c>
      <c r="E169" s="45" t="s">
        <v>232</v>
      </c>
    </row>
    <row r="170" spans="1:5" ht="18" x14ac:dyDescent="0.35">
      <c r="A170" t="s">
        <v>220</v>
      </c>
      <c r="B170" t="s">
        <v>629</v>
      </c>
      <c r="D170" s="45" t="s">
        <v>233</v>
      </c>
      <c r="E170" s="45" t="s">
        <v>234</v>
      </c>
    </row>
    <row r="171" spans="1:5" ht="18" x14ac:dyDescent="0.35">
      <c r="A171" t="s">
        <v>221</v>
      </c>
      <c r="B171" t="s">
        <v>795</v>
      </c>
      <c r="D171" s="45" t="s">
        <v>235</v>
      </c>
      <c r="E171" s="45" t="s">
        <v>236</v>
      </c>
    </row>
    <row r="172" spans="1:5" ht="18" x14ac:dyDescent="0.35">
      <c r="A172" t="s">
        <v>222</v>
      </c>
      <c r="B172" t="s">
        <v>796</v>
      </c>
      <c r="D172" s="45" t="s">
        <v>633</v>
      </c>
      <c r="E172" s="45" t="s">
        <v>634</v>
      </c>
    </row>
    <row r="173" spans="1:5" ht="18" x14ac:dyDescent="0.35">
      <c r="A173" t="s">
        <v>223</v>
      </c>
      <c r="B173" t="s">
        <v>797</v>
      </c>
      <c r="D173" s="45" t="s">
        <v>237</v>
      </c>
      <c r="E173" s="45" t="s">
        <v>635</v>
      </c>
    </row>
    <row r="174" spans="1:5" ht="18" x14ac:dyDescent="0.35">
      <c r="A174" t="s">
        <v>225</v>
      </c>
      <c r="B174" t="s">
        <v>798</v>
      </c>
      <c r="D174" s="45" t="s">
        <v>238</v>
      </c>
      <c r="E174" s="45" t="s">
        <v>636</v>
      </c>
    </row>
    <row r="175" spans="1:5" ht="18" x14ac:dyDescent="0.35">
      <c r="A175" t="s">
        <v>227</v>
      </c>
      <c r="B175" t="s">
        <v>507</v>
      </c>
      <c r="D175" s="45" t="s">
        <v>240</v>
      </c>
      <c r="E175" s="45" t="s">
        <v>239</v>
      </c>
    </row>
    <row r="176" spans="1:5" ht="18" x14ac:dyDescent="0.35">
      <c r="A176" t="s">
        <v>228</v>
      </c>
      <c r="B176" t="s">
        <v>799</v>
      </c>
      <c r="D176" s="45" t="s">
        <v>241</v>
      </c>
      <c r="E176" s="45" t="s">
        <v>637</v>
      </c>
    </row>
    <row r="177" spans="1:5" ht="18" x14ac:dyDescent="0.35">
      <c r="A177" t="s">
        <v>229</v>
      </c>
      <c r="B177" t="s">
        <v>230</v>
      </c>
      <c r="D177" s="45" t="s">
        <v>242</v>
      </c>
      <c r="E177" s="45" t="s">
        <v>243</v>
      </c>
    </row>
    <row r="178" spans="1:5" ht="18" x14ac:dyDescent="0.35">
      <c r="A178" t="s">
        <v>231</v>
      </c>
      <c r="B178" t="s">
        <v>232</v>
      </c>
      <c r="D178" s="45" t="s">
        <v>244</v>
      </c>
      <c r="E178" s="45" t="s">
        <v>245</v>
      </c>
    </row>
    <row r="179" spans="1:5" ht="18" x14ac:dyDescent="0.35">
      <c r="A179" t="s">
        <v>233</v>
      </c>
      <c r="B179" t="s">
        <v>234</v>
      </c>
      <c r="D179" s="45" t="s">
        <v>246</v>
      </c>
      <c r="E179" s="45" t="s">
        <v>508</v>
      </c>
    </row>
    <row r="180" spans="1:5" ht="18" x14ac:dyDescent="0.35">
      <c r="A180" t="s">
        <v>235</v>
      </c>
      <c r="B180" t="s">
        <v>236</v>
      </c>
      <c r="D180" s="45" t="s">
        <v>247</v>
      </c>
      <c r="E180" s="45" t="s">
        <v>248</v>
      </c>
    </row>
    <row r="181" spans="1:5" ht="18" x14ac:dyDescent="0.35">
      <c r="A181" t="s">
        <v>633</v>
      </c>
      <c r="B181" t="s">
        <v>765</v>
      </c>
      <c r="D181" s="45" t="s">
        <v>249</v>
      </c>
      <c r="E181" s="45" t="s">
        <v>250</v>
      </c>
    </row>
    <row r="182" spans="1:5" ht="18" x14ac:dyDescent="0.35">
      <c r="A182" t="s">
        <v>237</v>
      </c>
      <c r="B182" t="s">
        <v>800</v>
      </c>
      <c r="D182" s="45" t="s">
        <v>251</v>
      </c>
      <c r="E182" s="45" t="s">
        <v>638</v>
      </c>
    </row>
    <row r="183" spans="1:5" ht="18" x14ac:dyDescent="0.35">
      <c r="A183" t="s">
        <v>238</v>
      </c>
      <c r="B183" t="s">
        <v>636</v>
      </c>
      <c r="D183" s="45" t="s">
        <v>252</v>
      </c>
      <c r="E183" s="45" t="s">
        <v>253</v>
      </c>
    </row>
    <row r="184" spans="1:5" ht="18" x14ac:dyDescent="0.35">
      <c r="A184" t="s">
        <v>240</v>
      </c>
      <c r="B184" t="s">
        <v>801</v>
      </c>
      <c r="D184" s="45" t="s">
        <v>639</v>
      </c>
      <c r="E184" s="45" t="s">
        <v>640</v>
      </c>
    </row>
    <row r="185" spans="1:5" ht="18" x14ac:dyDescent="0.35">
      <c r="A185" t="s">
        <v>241</v>
      </c>
      <c r="B185" t="s">
        <v>637</v>
      </c>
      <c r="D185" s="45" t="s">
        <v>641</v>
      </c>
      <c r="E185" s="45" t="s">
        <v>254</v>
      </c>
    </row>
    <row r="186" spans="1:5" ht="18" x14ac:dyDescent="0.35">
      <c r="A186" t="s">
        <v>242</v>
      </c>
      <c r="B186" t="s">
        <v>243</v>
      </c>
      <c r="D186" s="45" t="s">
        <v>255</v>
      </c>
      <c r="E186" s="45" t="s">
        <v>532</v>
      </c>
    </row>
    <row r="187" spans="1:5" ht="18" x14ac:dyDescent="0.35">
      <c r="A187" t="s">
        <v>244</v>
      </c>
      <c r="B187" t="s">
        <v>245</v>
      </c>
      <c r="D187" s="45" t="s">
        <v>256</v>
      </c>
      <c r="E187" s="45" t="s">
        <v>642</v>
      </c>
    </row>
    <row r="188" spans="1:5" ht="18" x14ac:dyDescent="0.35">
      <c r="A188" t="s">
        <v>246</v>
      </c>
      <c r="B188" t="s">
        <v>794</v>
      </c>
      <c r="D188" s="45" t="s">
        <v>257</v>
      </c>
      <c r="E188" s="45" t="s">
        <v>643</v>
      </c>
    </row>
    <row r="189" spans="1:5" ht="18" x14ac:dyDescent="0.35">
      <c r="A189" t="s">
        <v>247</v>
      </c>
      <c r="B189" t="s">
        <v>248</v>
      </c>
      <c r="D189" s="45" t="s">
        <v>258</v>
      </c>
      <c r="E189" s="45" t="s">
        <v>259</v>
      </c>
    </row>
    <row r="190" spans="1:5" ht="18" x14ac:dyDescent="0.35">
      <c r="A190" t="s">
        <v>249</v>
      </c>
      <c r="B190" t="s">
        <v>250</v>
      </c>
      <c r="D190" s="45" t="s">
        <v>260</v>
      </c>
      <c r="E190" s="45" t="s">
        <v>591</v>
      </c>
    </row>
    <row r="191" spans="1:5" ht="18" x14ac:dyDescent="0.35">
      <c r="A191" t="s">
        <v>251</v>
      </c>
      <c r="B191" t="s">
        <v>638</v>
      </c>
      <c r="D191" s="45" t="s">
        <v>261</v>
      </c>
      <c r="E191" s="45" t="s">
        <v>644</v>
      </c>
    </row>
    <row r="192" spans="1:5" ht="18" x14ac:dyDescent="0.35">
      <c r="A192" t="s">
        <v>252</v>
      </c>
      <c r="B192" t="s">
        <v>253</v>
      </c>
      <c r="D192" s="45" t="s">
        <v>262</v>
      </c>
      <c r="E192" s="45" t="s">
        <v>263</v>
      </c>
    </row>
    <row r="193" spans="1:5" ht="18" x14ac:dyDescent="0.35">
      <c r="A193" t="s">
        <v>639</v>
      </c>
      <c r="B193" t="s">
        <v>802</v>
      </c>
      <c r="D193" s="45" t="s">
        <v>264</v>
      </c>
      <c r="E193" s="45" t="s">
        <v>645</v>
      </c>
    </row>
    <row r="194" spans="1:5" ht="18" x14ac:dyDescent="0.35">
      <c r="A194" t="s">
        <v>641</v>
      </c>
      <c r="B194" t="s">
        <v>254</v>
      </c>
      <c r="D194" s="45" t="s">
        <v>265</v>
      </c>
      <c r="E194" s="45" t="s">
        <v>266</v>
      </c>
    </row>
    <row r="195" spans="1:5" ht="18" x14ac:dyDescent="0.35">
      <c r="A195" t="s">
        <v>255</v>
      </c>
      <c r="B195" t="s">
        <v>803</v>
      </c>
      <c r="D195" s="45" t="s">
        <v>267</v>
      </c>
      <c r="E195" s="45" t="s">
        <v>646</v>
      </c>
    </row>
    <row r="196" spans="1:5" ht="18" x14ac:dyDescent="0.35">
      <c r="A196" t="s">
        <v>256</v>
      </c>
      <c r="B196" t="s">
        <v>642</v>
      </c>
      <c r="D196" s="45" t="s">
        <v>268</v>
      </c>
      <c r="E196" s="45" t="s">
        <v>647</v>
      </c>
    </row>
    <row r="197" spans="1:5" ht="18" x14ac:dyDescent="0.35">
      <c r="A197" t="s">
        <v>257</v>
      </c>
      <c r="B197" t="s">
        <v>643</v>
      </c>
      <c r="D197" s="45" t="s">
        <v>269</v>
      </c>
      <c r="E197" s="45" t="s">
        <v>270</v>
      </c>
    </row>
    <row r="198" spans="1:5" ht="18" x14ac:dyDescent="0.35">
      <c r="A198" t="s">
        <v>258</v>
      </c>
      <c r="B198" t="s">
        <v>259</v>
      </c>
      <c r="D198" s="45" t="s">
        <v>648</v>
      </c>
      <c r="E198" s="45" t="s">
        <v>533</v>
      </c>
    </row>
    <row r="199" spans="1:5" ht="18" x14ac:dyDescent="0.35">
      <c r="A199" t="s">
        <v>260</v>
      </c>
      <c r="B199" t="s">
        <v>591</v>
      </c>
      <c r="D199" s="45" t="s">
        <v>271</v>
      </c>
      <c r="E199" s="45" t="s">
        <v>272</v>
      </c>
    </row>
    <row r="200" spans="1:5" ht="18" x14ac:dyDescent="0.35">
      <c r="A200" t="s">
        <v>261</v>
      </c>
      <c r="B200" t="s">
        <v>644</v>
      </c>
      <c r="D200" s="45" t="s">
        <v>649</v>
      </c>
      <c r="E200" s="45" t="s">
        <v>273</v>
      </c>
    </row>
    <row r="201" spans="1:5" ht="18" x14ac:dyDescent="0.35">
      <c r="A201" t="s">
        <v>262</v>
      </c>
      <c r="B201" t="s">
        <v>263</v>
      </c>
      <c r="D201" s="45" t="s">
        <v>274</v>
      </c>
      <c r="E201" s="45" t="s">
        <v>650</v>
      </c>
    </row>
    <row r="202" spans="1:5" ht="18" x14ac:dyDescent="0.35">
      <c r="A202" t="s">
        <v>264</v>
      </c>
      <c r="B202" t="s">
        <v>645</v>
      </c>
      <c r="D202" s="45" t="s">
        <v>275</v>
      </c>
      <c r="E202" s="45" t="s">
        <v>651</v>
      </c>
    </row>
    <row r="203" spans="1:5" ht="18" x14ac:dyDescent="0.35">
      <c r="A203" t="s">
        <v>265</v>
      </c>
      <c r="B203" t="s">
        <v>266</v>
      </c>
      <c r="D203" s="45" t="s">
        <v>276</v>
      </c>
      <c r="E203" s="45" t="s">
        <v>652</v>
      </c>
    </row>
    <row r="204" spans="1:5" ht="18" x14ac:dyDescent="0.35">
      <c r="A204" t="s">
        <v>267</v>
      </c>
      <c r="B204" t="s">
        <v>804</v>
      </c>
      <c r="D204" s="45" t="s">
        <v>277</v>
      </c>
      <c r="E204" s="45" t="s">
        <v>653</v>
      </c>
    </row>
    <row r="205" spans="1:5" ht="18" x14ac:dyDescent="0.35">
      <c r="A205" t="s">
        <v>268</v>
      </c>
      <c r="B205" t="s">
        <v>647</v>
      </c>
      <c r="D205" s="45" t="s">
        <v>278</v>
      </c>
      <c r="E205" s="45" t="s">
        <v>279</v>
      </c>
    </row>
    <row r="206" spans="1:5" ht="18" x14ac:dyDescent="0.35">
      <c r="A206" t="s">
        <v>269</v>
      </c>
      <c r="B206" t="s">
        <v>270</v>
      </c>
      <c r="D206" s="45" t="s">
        <v>280</v>
      </c>
      <c r="E206" s="45" t="s">
        <v>281</v>
      </c>
    </row>
    <row r="207" spans="1:5" ht="18" x14ac:dyDescent="0.35">
      <c r="A207" t="s">
        <v>648</v>
      </c>
      <c r="B207" t="s">
        <v>805</v>
      </c>
      <c r="D207" s="45" t="s">
        <v>282</v>
      </c>
      <c r="E207" s="45" t="s">
        <v>283</v>
      </c>
    </row>
    <row r="208" spans="1:5" ht="18" x14ac:dyDescent="0.35">
      <c r="A208" t="s">
        <v>271</v>
      </c>
      <c r="B208" t="s">
        <v>272</v>
      </c>
      <c r="D208" s="45" t="s">
        <v>284</v>
      </c>
      <c r="E208" s="45" t="s">
        <v>534</v>
      </c>
    </row>
    <row r="209" spans="1:5" ht="18" x14ac:dyDescent="0.35">
      <c r="A209" t="s">
        <v>725</v>
      </c>
      <c r="B209" t="s">
        <v>273</v>
      </c>
      <c r="D209" s="45" t="s">
        <v>285</v>
      </c>
      <c r="E209" s="45" t="s">
        <v>535</v>
      </c>
    </row>
    <row r="210" spans="1:5" ht="18" x14ac:dyDescent="0.35">
      <c r="A210" t="s">
        <v>274</v>
      </c>
      <c r="B210" t="s">
        <v>806</v>
      </c>
      <c r="D210" s="45" t="s">
        <v>286</v>
      </c>
      <c r="E210" s="45" t="s">
        <v>654</v>
      </c>
    </row>
    <row r="211" spans="1:5" ht="18" x14ac:dyDescent="0.35">
      <c r="A211" t="s">
        <v>275</v>
      </c>
      <c r="B211" t="s">
        <v>807</v>
      </c>
      <c r="D211" s="45" t="s">
        <v>287</v>
      </c>
      <c r="E211" s="45" t="s">
        <v>536</v>
      </c>
    </row>
    <row r="212" spans="1:5" ht="18" x14ac:dyDescent="0.35">
      <c r="A212" t="s">
        <v>276</v>
      </c>
      <c r="B212" t="s">
        <v>808</v>
      </c>
      <c r="D212" s="45" t="s">
        <v>288</v>
      </c>
      <c r="E212" s="45" t="s">
        <v>655</v>
      </c>
    </row>
    <row r="213" spans="1:5" ht="18" x14ac:dyDescent="0.35">
      <c r="A213" t="s">
        <v>277</v>
      </c>
      <c r="B213" t="s">
        <v>653</v>
      </c>
      <c r="D213" s="45" t="s">
        <v>289</v>
      </c>
      <c r="E213" s="45" t="s">
        <v>656</v>
      </c>
    </row>
    <row r="214" spans="1:5" ht="18" x14ac:dyDescent="0.35">
      <c r="A214" t="s">
        <v>278</v>
      </c>
      <c r="B214" t="s">
        <v>279</v>
      </c>
      <c r="D214" s="45" t="s">
        <v>290</v>
      </c>
      <c r="E214" s="45" t="s">
        <v>291</v>
      </c>
    </row>
    <row r="215" spans="1:5" ht="18" x14ac:dyDescent="0.35">
      <c r="A215" t="s">
        <v>280</v>
      </c>
      <c r="B215" t="s">
        <v>281</v>
      </c>
      <c r="D215" s="45" t="s">
        <v>292</v>
      </c>
      <c r="E215" s="45" t="s">
        <v>293</v>
      </c>
    </row>
    <row r="216" spans="1:5" ht="18" x14ac:dyDescent="0.35">
      <c r="A216" t="s">
        <v>282</v>
      </c>
      <c r="B216" t="s">
        <v>794</v>
      </c>
      <c r="D216" s="45" t="s">
        <v>294</v>
      </c>
      <c r="E216" s="45" t="s">
        <v>657</v>
      </c>
    </row>
    <row r="217" spans="1:5" ht="18" x14ac:dyDescent="0.35">
      <c r="A217" t="s">
        <v>284</v>
      </c>
      <c r="B217" t="s">
        <v>809</v>
      </c>
      <c r="D217" s="45" t="s">
        <v>295</v>
      </c>
      <c r="E217" s="45" t="s">
        <v>658</v>
      </c>
    </row>
    <row r="218" spans="1:5" ht="18" x14ac:dyDescent="0.35">
      <c r="A218" t="s">
        <v>285</v>
      </c>
      <c r="B218" t="s">
        <v>810</v>
      </c>
      <c r="D218" s="45" t="s">
        <v>296</v>
      </c>
      <c r="E218" s="45" t="s">
        <v>297</v>
      </c>
    </row>
    <row r="219" spans="1:5" ht="18" x14ac:dyDescent="0.35">
      <c r="A219" t="s">
        <v>286</v>
      </c>
      <c r="B219" t="s">
        <v>654</v>
      </c>
      <c r="D219" s="45" t="s">
        <v>298</v>
      </c>
      <c r="E219" s="45" t="s">
        <v>299</v>
      </c>
    </row>
    <row r="220" spans="1:5" ht="18" x14ac:dyDescent="0.35">
      <c r="A220" t="s">
        <v>287</v>
      </c>
      <c r="B220" t="s">
        <v>536</v>
      </c>
      <c r="D220" s="45" t="s">
        <v>300</v>
      </c>
      <c r="E220" s="45" t="s">
        <v>301</v>
      </c>
    </row>
    <row r="221" spans="1:5" ht="18" x14ac:dyDescent="0.35">
      <c r="A221" t="s">
        <v>288</v>
      </c>
      <c r="B221" t="s">
        <v>124</v>
      </c>
      <c r="D221" s="45" t="s">
        <v>302</v>
      </c>
      <c r="E221" s="45" t="s">
        <v>537</v>
      </c>
    </row>
    <row r="222" spans="1:5" ht="18" x14ac:dyDescent="0.35">
      <c r="A222" t="s">
        <v>289</v>
      </c>
      <c r="B222" t="s">
        <v>811</v>
      </c>
      <c r="D222" s="45" t="s">
        <v>303</v>
      </c>
      <c r="E222" s="45" t="s">
        <v>659</v>
      </c>
    </row>
    <row r="223" spans="1:5" ht="18" x14ac:dyDescent="0.35">
      <c r="A223" t="s">
        <v>290</v>
      </c>
      <c r="B223" t="s">
        <v>291</v>
      </c>
      <c r="D223" s="45" t="s">
        <v>304</v>
      </c>
      <c r="E223" s="45" t="s">
        <v>660</v>
      </c>
    </row>
    <row r="224" spans="1:5" ht="18" x14ac:dyDescent="0.35">
      <c r="A224" t="s">
        <v>292</v>
      </c>
      <c r="B224" t="s">
        <v>293</v>
      </c>
      <c r="D224" s="45" t="s">
        <v>305</v>
      </c>
      <c r="E224" s="45" t="s">
        <v>306</v>
      </c>
    </row>
    <row r="225" spans="1:5" ht="18" x14ac:dyDescent="0.35">
      <c r="A225" t="s">
        <v>294</v>
      </c>
      <c r="B225" t="s">
        <v>657</v>
      </c>
      <c r="D225" s="45" t="s">
        <v>307</v>
      </c>
      <c r="E225" s="45" t="s">
        <v>661</v>
      </c>
    </row>
    <row r="226" spans="1:5" ht="18" x14ac:dyDescent="0.35">
      <c r="A226" t="s">
        <v>295</v>
      </c>
      <c r="B226" t="s">
        <v>812</v>
      </c>
      <c r="D226" s="45" t="s">
        <v>308</v>
      </c>
      <c r="E226" s="45" t="s">
        <v>662</v>
      </c>
    </row>
    <row r="227" spans="1:5" ht="18" x14ac:dyDescent="0.35">
      <c r="A227" t="s">
        <v>296</v>
      </c>
      <c r="B227" t="s">
        <v>813</v>
      </c>
      <c r="D227" s="45" t="s">
        <v>309</v>
      </c>
      <c r="E227" s="45" t="s">
        <v>663</v>
      </c>
    </row>
    <row r="228" spans="1:5" ht="18" x14ac:dyDescent="0.35">
      <c r="A228" t="s">
        <v>298</v>
      </c>
      <c r="B228" t="s">
        <v>299</v>
      </c>
      <c r="D228" s="45" t="s">
        <v>310</v>
      </c>
      <c r="E228" s="45" t="s">
        <v>311</v>
      </c>
    </row>
    <row r="229" spans="1:5" ht="18" x14ac:dyDescent="0.35">
      <c r="A229" t="s">
        <v>300</v>
      </c>
      <c r="B229" t="s">
        <v>814</v>
      </c>
      <c r="D229" s="45" t="s">
        <v>312</v>
      </c>
      <c r="E229" s="45" t="s">
        <v>509</v>
      </c>
    </row>
    <row r="230" spans="1:5" ht="18" x14ac:dyDescent="0.35">
      <c r="A230" t="s">
        <v>302</v>
      </c>
      <c r="B230" t="s">
        <v>815</v>
      </c>
      <c r="D230" s="45" t="s">
        <v>313</v>
      </c>
      <c r="E230" s="45" t="s">
        <v>314</v>
      </c>
    </row>
    <row r="231" spans="1:5" ht="18" x14ac:dyDescent="0.35">
      <c r="A231" t="s">
        <v>303</v>
      </c>
      <c r="B231" t="s">
        <v>816</v>
      </c>
      <c r="D231" s="45" t="s">
        <v>315</v>
      </c>
      <c r="E231" s="45" t="s">
        <v>316</v>
      </c>
    </row>
    <row r="232" spans="1:5" ht="18" x14ac:dyDescent="0.35">
      <c r="A232" t="s">
        <v>304</v>
      </c>
      <c r="B232" t="s">
        <v>817</v>
      </c>
      <c r="D232" s="44" t="s">
        <v>664</v>
      </c>
      <c r="E232" s="44" t="s">
        <v>664</v>
      </c>
    </row>
    <row r="233" spans="1:5" ht="18" x14ac:dyDescent="0.35">
      <c r="A233" t="s">
        <v>305</v>
      </c>
      <c r="B233" t="s">
        <v>306</v>
      </c>
      <c r="D233" s="45" t="s">
        <v>99</v>
      </c>
      <c r="E233" s="45" t="s">
        <v>100</v>
      </c>
    </row>
    <row r="234" spans="1:5" ht="18" x14ac:dyDescent="0.35">
      <c r="A234" t="s">
        <v>307</v>
      </c>
      <c r="B234" t="s">
        <v>210</v>
      </c>
      <c r="D234" s="45" t="s">
        <v>101</v>
      </c>
      <c r="E234" s="45" t="s">
        <v>102</v>
      </c>
    </row>
    <row r="235" spans="1:5" ht="18" x14ac:dyDescent="0.35">
      <c r="A235" t="s">
        <v>308</v>
      </c>
      <c r="B235" t="s">
        <v>818</v>
      </c>
      <c r="D235" s="45" t="s">
        <v>103</v>
      </c>
      <c r="E235" s="45" t="s">
        <v>665</v>
      </c>
    </row>
    <row r="236" spans="1:5" ht="18" x14ac:dyDescent="0.35">
      <c r="A236" t="s">
        <v>309</v>
      </c>
      <c r="B236" t="s">
        <v>819</v>
      </c>
      <c r="D236" s="45" t="s">
        <v>104</v>
      </c>
      <c r="E236" s="45" t="s">
        <v>105</v>
      </c>
    </row>
    <row r="237" spans="1:5" ht="18" x14ac:dyDescent="0.35">
      <c r="A237" t="s">
        <v>310</v>
      </c>
      <c r="B237" t="s">
        <v>311</v>
      </c>
      <c r="D237" s="45" t="s">
        <v>106</v>
      </c>
      <c r="E237" s="45" t="s">
        <v>666</v>
      </c>
    </row>
    <row r="238" spans="1:5" ht="18" x14ac:dyDescent="0.35">
      <c r="A238" t="s">
        <v>312</v>
      </c>
      <c r="B238" t="s">
        <v>509</v>
      </c>
      <c r="D238" s="45" t="s">
        <v>109</v>
      </c>
      <c r="E238" s="45" t="s">
        <v>110</v>
      </c>
    </row>
    <row r="239" spans="1:5" ht="18" x14ac:dyDescent="0.35">
      <c r="A239" t="s">
        <v>313</v>
      </c>
      <c r="B239" t="s">
        <v>314</v>
      </c>
      <c r="D239" s="45" t="s">
        <v>107</v>
      </c>
      <c r="E239" s="45" t="s">
        <v>108</v>
      </c>
    </row>
    <row r="240" spans="1:5" ht="18" x14ac:dyDescent="0.35">
      <c r="A240" t="s">
        <v>315</v>
      </c>
      <c r="B240" t="s">
        <v>316</v>
      </c>
      <c r="D240" s="44" t="s">
        <v>667</v>
      </c>
      <c r="E240" s="44" t="s">
        <v>667</v>
      </c>
    </row>
    <row r="241" spans="1:6" ht="18" x14ac:dyDescent="0.35">
      <c r="D241" s="45" t="s">
        <v>345</v>
      </c>
      <c r="E241" s="45" t="s">
        <v>346</v>
      </c>
    </row>
    <row r="242" spans="1:6" ht="18" x14ac:dyDescent="0.35">
      <c r="A242" s="46" t="s">
        <v>726</v>
      </c>
      <c r="B242" s="46" t="s">
        <v>726</v>
      </c>
      <c r="D242" s="45" t="s">
        <v>347</v>
      </c>
      <c r="E242" s="45" t="s">
        <v>348</v>
      </c>
    </row>
    <row r="243" spans="1:6" ht="18" x14ac:dyDescent="0.35">
      <c r="A243" t="s">
        <v>360</v>
      </c>
      <c r="B243" t="s">
        <v>361</v>
      </c>
      <c r="D243" s="45" t="s">
        <v>349</v>
      </c>
      <c r="E243" s="45" t="s">
        <v>350</v>
      </c>
    </row>
    <row r="244" spans="1:6" ht="18" x14ac:dyDescent="0.35">
      <c r="A244" t="s">
        <v>362</v>
      </c>
      <c r="B244" t="s">
        <v>363</v>
      </c>
      <c r="D244" s="45" t="s">
        <v>351</v>
      </c>
      <c r="E244" s="45" t="s">
        <v>352</v>
      </c>
    </row>
    <row r="245" spans="1:6" ht="18" x14ac:dyDescent="0.35">
      <c r="A245" t="s">
        <v>364</v>
      </c>
      <c r="B245" t="s">
        <v>365</v>
      </c>
      <c r="D245" s="45" t="s">
        <v>353</v>
      </c>
      <c r="E245" s="45" t="s">
        <v>538</v>
      </c>
    </row>
    <row r="246" spans="1:6" ht="18" x14ac:dyDescent="0.35">
      <c r="A246" t="s">
        <v>366</v>
      </c>
      <c r="B246" t="s">
        <v>367</v>
      </c>
      <c r="D246" s="45" t="s">
        <v>354</v>
      </c>
      <c r="E246" s="45" t="s">
        <v>355</v>
      </c>
      <c r="F246" t="s">
        <v>511</v>
      </c>
    </row>
    <row r="247" spans="1:6" ht="18" x14ac:dyDescent="0.35">
      <c r="A247" t="s">
        <v>368</v>
      </c>
      <c r="B247" t="s">
        <v>794</v>
      </c>
      <c r="D247" s="45" t="s">
        <v>356</v>
      </c>
      <c r="E247" s="45" t="s">
        <v>668</v>
      </c>
    </row>
    <row r="248" spans="1:6" ht="18" x14ac:dyDescent="0.35">
      <c r="A248" t="s">
        <v>369</v>
      </c>
      <c r="B248" t="s">
        <v>794</v>
      </c>
      <c r="D248" s="45" t="s">
        <v>357</v>
      </c>
      <c r="E248" s="45" t="s">
        <v>669</v>
      </c>
    </row>
    <row r="249" spans="1:6" ht="18" x14ac:dyDescent="0.35">
      <c r="A249" t="s">
        <v>370</v>
      </c>
      <c r="B249" t="s">
        <v>794</v>
      </c>
      <c r="D249" s="45" t="s">
        <v>358</v>
      </c>
      <c r="E249" s="45" t="s">
        <v>359</v>
      </c>
    </row>
    <row r="250" spans="1:6" ht="18" x14ac:dyDescent="0.35">
      <c r="A250" t="s">
        <v>371</v>
      </c>
      <c r="B250" t="s">
        <v>372</v>
      </c>
      <c r="D250" s="45" t="s">
        <v>539</v>
      </c>
      <c r="E250" s="45" t="s">
        <v>540</v>
      </c>
    </row>
    <row r="251" spans="1:6" ht="18" x14ac:dyDescent="0.35">
      <c r="A251" t="s">
        <v>373</v>
      </c>
      <c r="B251" t="s">
        <v>820</v>
      </c>
      <c r="D251" s="45" t="s">
        <v>541</v>
      </c>
      <c r="E251" s="45" t="s">
        <v>670</v>
      </c>
    </row>
    <row r="252" spans="1:6" ht="18" x14ac:dyDescent="0.35">
      <c r="A252" t="s">
        <v>374</v>
      </c>
      <c r="B252" t="s">
        <v>375</v>
      </c>
      <c r="D252" s="45" t="s">
        <v>671</v>
      </c>
      <c r="E252" s="45" t="s">
        <v>672</v>
      </c>
    </row>
    <row r="253" spans="1:6" ht="18" x14ac:dyDescent="0.35">
      <c r="A253" t="s">
        <v>376</v>
      </c>
      <c r="B253" t="s">
        <v>794</v>
      </c>
      <c r="D253" s="45" t="s">
        <v>673</v>
      </c>
      <c r="E253" s="45" t="s">
        <v>674</v>
      </c>
    </row>
    <row r="254" spans="1:6" ht="18" x14ac:dyDescent="0.35">
      <c r="A254" t="s">
        <v>377</v>
      </c>
      <c r="B254" t="s">
        <v>378</v>
      </c>
      <c r="D254" s="45" t="s">
        <v>675</v>
      </c>
      <c r="E254" s="45" t="s">
        <v>676</v>
      </c>
    </row>
    <row r="255" spans="1:6" ht="18" x14ac:dyDescent="0.35">
      <c r="A255" t="s">
        <v>379</v>
      </c>
      <c r="B255" t="s">
        <v>380</v>
      </c>
      <c r="D255" s="45" t="s">
        <v>677</v>
      </c>
      <c r="E255" s="45" t="s">
        <v>678</v>
      </c>
    </row>
    <row r="256" spans="1:6" ht="18" x14ac:dyDescent="0.35">
      <c r="A256" t="s">
        <v>381</v>
      </c>
      <c r="B256" t="s">
        <v>382</v>
      </c>
      <c r="D256" s="44" t="s">
        <v>679</v>
      </c>
      <c r="E256" s="44" t="s">
        <v>679</v>
      </c>
    </row>
    <row r="257" spans="1:5" ht="18" x14ac:dyDescent="0.35">
      <c r="A257" t="s">
        <v>383</v>
      </c>
      <c r="B257" t="s">
        <v>794</v>
      </c>
      <c r="D257" s="45" t="s">
        <v>680</v>
      </c>
      <c r="E257" s="45" t="s">
        <v>681</v>
      </c>
    </row>
    <row r="258" spans="1:5" ht="18" x14ac:dyDescent="0.35">
      <c r="A258" t="s">
        <v>384</v>
      </c>
      <c r="B258" t="s">
        <v>695</v>
      </c>
      <c r="D258" s="45" t="s">
        <v>682</v>
      </c>
      <c r="E258" s="45" t="s">
        <v>683</v>
      </c>
    </row>
    <row r="259" spans="1:5" ht="18" x14ac:dyDescent="0.35">
      <c r="A259" t="s">
        <v>385</v>
      </c>
      <c r="B259" t="s">
        <v>821</v>
      </c>
      <c r="D259" s="44" t="s">
        <v>684</v>
      </c>
      <c r="E259" s="44" t="s">
        <v>684</v>
      </c>
    </row>
    <row r="260" spans="1:5" ht="18" x14ac:dyDescent="0.35">
      <c r="A260" t="s">
        <v>386</v>
      </c>
      <c r="B260" t="s">
        <v>387</v>
      </c>
      <c r="D260" s="45" t="s">
        <v>317</v>
      </c>
      <c r="E260" s="45" t="s">
        <v>318</v>
      </c>
    </row>
    <row r="261" spans="1:5" ht="18" x14ac:dyDescent="0.35">
      <c r="A261" t="s">
        <v>388</v>
      </c>
      <c r="B261" t="s">
        <v>389</v>
      </c>
      <c r="D261" s="45" t="s">
        <v>685</v>
      </c>
      <c r="E261" s="45" t="s">
        <v>686</v>
      </c>
    </row>
    <row r="262" spans="1:5" ht="18" x14ac:dyDescent="0.35">
      <c r="A262" t="s">
        <v>390</v>
      </c>
      <c r="B262" t="s">
        <v>391</v>
      </c>
      <c r="D262" s="45" t="s">
        <v>687</v>
      </c>
      <c r="E262" s="45" t="s">
        <v>319</v>
      </c>
    </row>
    <row r="263" spans="1:5" ht="18" x14ac:dyDescent="0.35">
      <c r="A263" t="s">
        <v>392</v>
      </c>
      <c r="B263" t="s">
        <v>697</v>
      </c>
      <c r="D263" s="45" t="s">
        <v>320</v>
      </c>
      <c r="E263" s="45" t="s">
        <v>321</v>
      </c>
    </row>
    <row r="264" spans="1:5" ht="18" x14ac:dyDescent="0.35">
      <c r="A264" t="s">
        <v>393</v>
      </c>
      <c r="B264" t="s">
        <v>394</v>
      </c>
      <c r="D264" s="45" t="s">
        <v>322</v>
      </c>
      <c r="E264" s="45" t="s">
        <v>323</v>
      </c>
    </row>
    <row r="265" spans="1:5" ht="18" x14ac:dyDescent="0.35">
      <c r="A265" t="s">
        <v>395</v>
      </c>
      <c r="B265" t="s">
        <v>794</v>
      </c>
      <c r="D265" s="45" t="s">
        <v>324</v>
      </c>
      <c r="E265" s="45" t="s">
        <v>321</v>
      </c>
    </row>
    <row r="266" spans="1:5" ht="18" x14ac:dyDescent="0.35">
      <c r="A266" t="s">
        <v>396</v>
      </c>
      <c r="B266" t="s">
        <v>794</v>
      </c>
      <c r="D266" s="45" t="s">
        <v>325</v>
      </c>
      <c r="E266" s="45" t="s">
        <v>26</v>
      </c>
    </row>
    <row r="267" spans="1:5" ht="18" x14ac:dyDescent="0.35">
      <c r="A267" t="s">
        <v>397</v>
      </c>
      <c r="B267" t="s">
        <v>698</v>
      </c>
      <c r="D267" s="45" t="s">
        <v>326</v>
      </c>
      <c r="E267" s="45" t="s">
        <v>510</v>
      </c>
    </row>
    <row r="268" spans="1:5" ht="18" x14ac:dyDescent="0.35">
      <c r="A268" t="s">
        <v>699</v>
      </c>
      <c r="B268" t="s">
        <v>794</v>
      </c>
      <c r="D268" s="45" t="s">
        <v>327</v>
      </c>
      <c r="E268" s="45" t="s">
        <v>328</v>
      </c>
    </row>
    <row r="269" spans="1:5" ht="18" x14ac:dyDescent="0.35">
      <c r="A269" t="s">
        <v>700</v>
      </c>
      <c r="B269" t="s">
        <v>398</v>
      </c>
      <c r="D269" s="45" t="s">
        <v>329</v>
      </c>
      <c r="E269" s="45" t="s">
        <v>495</v>
      </c>
    </row>
    <row r="270" spans="1:5" ht="18" x14ac:dyDescent="0.35">
      <c r="A270" t="s">
        <v>399</v>
      </c>
      <c r="B270" t="s">
        <v>400</v>
      </c>
      <c r="D270" s="45" t="s">
        <v>688</v>
      </c>
      <c r="E270" s="45" t="s">
        <v>330</v>
      </c>
    </row>
    <row r="271" spans="1:5" ht="18" x14ac:dyDescent="0.35">
      <c r="A271" t="s">
        <v>727</v>
      </c>
      <c r="B271" t="s">
        <v>512</v>
      </c>
      <c r="D271" s="45" t="s">
        <v>331</v>
      </c>
      <c r="E271" s="45" t="s">
        <v>66</v>
      </c>
    </row>
    <row r="272" spans="1:5" ht="18" x14ac:dyDescent="0.35">
      <c r="A272" t="s">
        <v>402</v>
      </c>
      <c r="B272" t="s">
        <v>403</v>
      </c>
      <c r="D272" s="45" t="s">
        <v>332</v>
      </c>
      <c r="E272" s="45" t="s">
        <v>321</v>
      </c>
    </row>
    <row r="273" spans="1:5" ht="18" x14ac:dyDescent="0.35">
      <c r="A273" t="s">
        <v>404</v>
      </c>
      <c r="B273" t="s">
        <v>794</v>
      </c>
      <c r="D273" s="45" t="s">
        <v>333</v>
      </c>
      <c r="E273" s="45" t="s">
        <v>689</v>
      </c>
    </row>
    <row r="274" spans="1:5" ht="18" x14ac:dyDescent="0.35">
      <c r="A274" t="s">
        <v>405</v>
      </c>
      <c r="B274" t="s">
        <v>701</v>
      </c>
      <c r="D274" s="45" t="s">
        <v>334</v>
      </c>
      <c r="E274" s="45" t="s">
        <v>690</v>
      </c>
    </row>
    <row r="275" spans="1:5" ht="18" x14ac:dyDescent="0.35">
      <c r="A275" t="s">
        <v>406</v>
      </c>
      <c r="B275" t="s">
        <v>794</v>
      </c>
      <c r="D275" s="45" t="s">
        <v>336</v>
      </c>
      <c r="E275" s="45" t="s">
        <v>691</v>
      </c>
    </row>
    <row r="276" spans="1:5" ht="18" x14ac:dyDescent="0.35">
      <c r="A276" t="s">
        <v>407</v>
      </c>
      <c r="B276" t="s">
        <v>794</v>
      </c>
      <c r="D276" s="45" t="s">
        <v>337</v>
      </c>
      <c r="E276" s="45" t="s">
        <v>689</v>
      </c>
    </row>
    <row r="277" spans="1:5" ht="18" x14ac:dyDescent="0.35">
      <c r="A277" t="s">
        <v>408</v>
      </c>
      <c r="B277" t="s">
        <v>794</v>
      </c>
      <c r="D277" s="45" t="s">
        <v>692</v>
      </c>
      <c r="E277" s="45" t="s">
        <v>335</v>
      </c>
    </row>
    <row r="278" spans="1:5" ht="18" x14ac:dyDescent="0.35">
      <c r="A278" t="s">
        <v>409</v>
      </c>
      <c r="B278" t="s">
        <v>794</v>
      </c>
      <c r="D278" s="45" t="s">
        <v>338</v>
      </c>
      <c r="E278" s="45" t="s">
        <v>16</v>
      </c>
    </row>
    <row r="279" spans="1:5" ht="18" x14ac:dyDescent="0.35">
      <c r="A279" t="s">
        <v>513</v>
      </c>
      <c r="B279" t="s">
        <v>702</v>
      </c>
      <c r="D279" s="45" t="s">
        <v>339</v>
      </c>
      <c r="E279" s="45" t="s">
        <v>340</v>
      </c>
    </row>
    <row r="280" spans="1:5" ht="18" x14ac:dyDescent="0.35">
      <c r="A280" t="s">
        <v>410</v>
      </c>
      <c r="B280" t="s">
        <v>794</v>
      </c>
      <c r="D280" s="45" t="s">
        <v>341</v>
      </c>
      <c r="E280" s="45" t="s">
        <v>108</v>
      </c>
    </row>
    <row r="281" spans="1:5" ht="18" x14ac:dyDescent="0.35">
      <c r="A281" t="s">
        <v>411</v>
      </c>
      <c r="B281" t="s">
        <v>794</v>
      </c>
      <c r="D281" s="45" t="s">
        <v>342</v>
      </c>
      <c r="E281" s="45" t="s">
        <v>108</v>
      </c>
    </row>
    <row r="282" spans="1:5" ht="18" x14ac:dyDescent="0.35">
      <c r="A282" t="s">
        <v>412</v>
      </c>
      <c r="B282" t="s">
        <v>413</v>
      </c>
      <c r="D282" s="45" t="s">
        <v>343</v>
      </c>
      <c r="E282" s="45" t="s">
        <v>344</v>
      </c>
    </row>
    <row r="283" spans="1:5" ht="18" x14ac:dyDescent="0.35">
      <c r="A283" t="s">
        <v>703</v>
      </c>
      <c r="B283" t="s">
        <v>704</v>
      </c>
      <c r="D283" s="45" t="s">
        <v>693</v>
      </c>
      <c r="E283" s="45" t="s">
        <v>344</v>
      </c>
    </row>
    <row r="284" spans="1:5" ht="18" x14ac:dyDescent="0.35">
      <c r="D284" s="44" t="s">
        <v>694</v>
      </c>
      <c r="E284" s="44" t="s">
        <v>694</v>
      </c>
    </row>
    <row r="285" spans="1:5" ht="18" x14ac:dyDescent="0.35">
      <c r="A285" s="46" t="s">
        <v>728</v>
      </c>
      <c r="B285" s="46" t="s">
        <v>728</v>
      </c>
      <c r="D285" s="45" t="s">
        <v>360</v>
      </c>
      <c r="E285" s="45" t="s">
        <v>361</v>
      </c>
    </row>
    <row r="286" spans="1:5" ht="18" x14ac:dyDescent="0.35">
      <c r="A286" t="s">
        <v>99</v>
      </c>
      <c r="B286" t="s">
        <v>100</v>
      </c>
      <c r="D286" s="45" t="s">
        <v>362</v>
      </c>
      <c r="E286" s="45" t="s">
        <v>363</v>
      </c>
    </row>
    <row r="287" spans="1:5" ht="18" x14ac:dyDescent="0.35">
      <c r="A287" t="s">
        <v>101</v>
      </c>
      <c r="B287" t="s">
        <v>102</v>
      </c>
      <c r="D287" s="45" t="s">
        <v>364</v>
      </c>
      <c r="E287" s="45" t="s">
        <v>365</v>
      </c>
    </row>
    <row r="288" spans="1:5" ht="18" x14ac:dyDescent="0.35">
      <c r="A288" t="s">
        <v>103</v>
      </c>
      <c r="B288" t="s">
        <v>665</v>
      </c>
      <c r="D288" s="45" t="s">
        <v>366</v>
      </c>
      <c r="E288" s="45" t="s">
        <v>367</v>
      </c>
    </row>
    <row r="289" spans="1:5" ht="18" x14ac:dyDescent="0.35">
      <c r="A289" t="s">
        <v>104</v>
      </c>
      <c r="B289" t="s">
        <v>105</v>
      </c>
      <c r="D289" s="45" t="s">
        <v>368</v>
      </c>
      <c r="E289" s="45"/>
    </row>
    <row r="290" spans="1:5" ht="18" x14ac:dyDescent="0.35">
      <c r="A290" t="s">
        <v>106</v>
      </c>
      <c r="B290" t="s">
        <v>666</v>
      </c>
      <c r="D290" s="45" t="s">
        <v>369</v>
      </c>
      <c r="E290" s="45"/>
    </row>
    <row r="291" spans="1:5" ht="18" x14ac:dyDescent="0.35">
      <c r="A291" t="s">
        <v>109</v>
      </c>
      <c r="B291" t="s">
        <v>110</v>
      </c>
      <c r="D291" s="45" t="s">
        <v>370</v>
      </c>
      <c r="E291" s="45"/>
    </row>
    <row r="292" spans="1:5" ht="18" x14ac:dyDescent="0.35">
      <c r="A292" t="s">
        <v>107</v>
      </c>
      <c r="B292" t="s">
        <v>108</v>
      </c>
      <c r="D292" s="45" t="s">
        <v>371</v>
      </c>
      <c r="E292" s="45" t="s">
        <v>372</v>
      </c>
    </row>
    <row r="293" spans="1:5" ht="18" x14ac:dyDescent="0.35">
      <c r="D293" s="45" t="s">
        <v>373</v>
      </c>
      <c r="E293" s="45" t="s">
        <v>542</v>
      </c>
    </row>
    <row r="294" spans="1:5" ht="18" x14ac:dyDescent="0.35">
      <c r="A294" s="46" t="s">
        <v>729</v>
      </c>
      <c r="B294" s="46" t="s">
        <v>729</v>
      </c>
      <c r="D294" s="45" t="s">
        <v>374</v>
      </c>
      <c r="E294" s="45" t="s">
        <v>375</v>
      </c>
    </row>
    <row r="295" spans="1:5" ht="18" x14ac:dyDescent="0.35">
      <c r="A295" t="s">
        <v>345</v>
      </c>
      <c r="B295" t="s">
        <v>346</v>
      </c>
      <c r="D295" s="45" t="s">
        <v>376</v>
      </c>
      <c r="E295" s="45"/>
    </row>
    <row r="296" spans="1:5" ht="18" x14ac:dyDescent="0.35">
      <c r="A296" t="s">
        <v>347</v>
      </c>
      <c r="B296" t="s">
        <v>348</v>
      </c>
      <c r="D296" s="45" t="s">
        <v>377</v>
      </c>
      <c r="E296" s="45" t="s">
        <v>378</v>
      </c>
    </row>
    <row r="297" spans="1:5" ht="18" x14ac:dyDescent="0.35">
      <c r="A297" t="s">
        <v>730</v>
      </c>
      <c r="B297" t="s">
        <v>794</v>
      </c>
      <c r="D297" s="45" t="s">
        <v>379</v>
      </c>
      <c r="E297" s="45" t="s">
        <v>380</v>
      </c>
    </row>
    <row r="298" spans="1:5" ht="18" x14ac:dyDescent="0.35">
      <c r="A298" t="s">
        <v>349</v>
      </c>
      <c r="B298" t="s">
        <v>350</v>
      </c>
      <c r="D298" s="45" t="s">
        <v>381</v>
      </c>
      <c r="E298" s="45" t="s">
        <v>382</v>
      </c>
    </row>
    <row r="299" spans="1:5" ht="18" x14ac:dyDescent="0.35">
      <c r="A299" t="s">
        <v>351</v>
      </c>
      <c r="B299" t="s">
        <v>352</v>
      </c>
      <c r="D299" s="45" t="s">
        <v>383</v>
      </c>
      <c r="E299" s="45"/>
    </row>
    <row r="300" spans="1:5" ht="18" x14ac:dyDescent="0.35">
      <c r="A300" t="s">
        <v>353</v>
      </c>
      <c r="B300" t="s">
        <v>538</v>
      </c>
      <c r="D300" s="45" t="s">
        <v>384</v>
      </c>
      <c r="E300" s="45" t="s">
        <v>695</v>
      </c>
    </row>
    <row r="301" spans="1:5" ht="18" x14ac:dyDescent="0.35">
      <c r="A301" t="s">
        <v>354</v>
      </c>
      <c r="B301" t="s">
        <v>355</v>
      </c>
      <c r="D301" s="45" t="s">
        <v>385</v>
      </c>
      <c r="E301" s="45" t="s">
        <v>696</v>
      </c>
    </row>
    <row r="302" spans="1:5" ht="18" x14ac:dyDescent="0.35">
      <c r="A302" t="s">
        <v>356</v>
      </c>
      <c r="B302" t="s">
        <v>668</v>
      </c>
      <c r="D302" s="45" t="s">
        <v>386</v>
      </c>
      <c r="E302" s="45" t="s">
        <v>387</v>
      </c>
    </row>
    <row r="303" spans="1:5" ht="18" x14ac:dyDescent="0.35">
      <c r="A303" t="s">
        <v>357</v>
      </c>
      <c r="B303" t="s">
        <v>669</v>
      </c>
      <c r="D303" s="45" t="s">
        <v>388</v>
      </c>
      <c r="E303" s="45" t="s">
        <v>389</v>
      </c>
    </row>
    <row r="304" spans="1:5" ht="18" x14ac:dyDescent="0.35">
      <c r="A304" t="s">
        <v>358</v>
      </c>
      <c r="B304" t="s">
        <v>359</v>
      </c>
      <c r="D304" s="45" t="s">
        <v>390</v>
      </c>
      <c r="E304" s="45" t="s">
        <v>391</v>
      </c>
    </row>
    <row r="305" spans="1:5" ht="18" x14ac:dyDescent="0.35">
      <c r="A305" t="s">
        <v>731</v>
      </c>
      <c r="B305" t="s">
        <v>822</v>
      </c>
      <c r="D305" s="45" t="s">
        <v>392</v>
      </c>
      <c r="E305" s="45" t="s">
        <v>697</v>
      </c>
    </row>
    <row r="306" spans="1:5" ht="18" x14ac:dyDescent="0.35">
      <c r="A306" t="s">
        <v>541</v>
      </c>
      <c r="B306" t="s">
        <v>670</v>
      </c>
      <c r="D306" s="45" t="s">
        <v>393</v>
      </c>
      <c r="E306" s="45" t="s">
        <v>394</v>
      </c>
    </row>
    <row r="307" spans="1:5" ht="18" x14ac:dyDescent="0.35">
      <c r="A307" t="s">
        <v>732</v>
      </c>
      <c r="B307" t="s">
        <v>672</v>
      </c>
      <c r="D307" s="45" t="s">
        <v>395</v>
      </c>
      <c r="E307" s="45"/>
    </row>
    <row r="308" spans="1:5" ht="18" x14ac:dyDescent="0.35">
      <c r="A308" t="s">
        <v>673</v>
      </c>
      <c r="B308" t="s">
        <v>674</v>
      </c>
      <c r="D308" s="45" t="s">
        <v>396</v>
      </c>
      <c r="E308" s="45"/>
    </row>
    <row r="309" spans="1:5" ht="18" x14ac:dyDescent="0.35">
      <c r="A309" t="s">
        <v>733</v>
      </c>
      <c r="B309" t="s">
        <v>676</v>
      </c>
      <c r="D309" s="45" t="s">
        <v>397</v>
      </c>
      <c r="E309" s="45" t="s">
        <v>698</v>
      </c>
    </row>
    <row r="310" spans="1:5" ht="18" x14ac:dyDescent="0.35">
      <c r="A310" t="s">
        <v>734</v>
      </c>
      <c r="B310" t="s">
        <v>678</v>
      </c>
      <c r="D310" s="45" t="s">
        <v>699</v>
      </c>
      <c r="E310" s="45"/>
    </row>
    <row r="311" spans="1:5" ht="18" x14ac:dyDescent="0.35">
      <c r="D311" s="45" t="s">
        <v>700</v>
      </c>
      <c r="E311" s="45" t="s">
        <v>398</v>
      </c>
    </row>
    <row r="312" spans="1:5" ht="18" x14ac:dyDescent="0.35">
      <c r="A312" s="46" t="s">
        <v>735</v>
      </c>
      <c r="B312" s="46" t="s">
        <v>735</v>
      </c>
      <c r="D312" s="45" t="s">
        <v>399</v>
      </c>
      <c r="E312" s="45" t="s">
        <v>400</v>
      </c>
    </row>
    <row r="313" spans="1:5" ht="18" x14ac:dyDescent="0.35">
      <c r="A313" t="s">
        <v>680</v>
      </c>
      <c r="B313" t="s">
        <v>823</v>
      </c>
      <c r="D313" s="45" t="s">
        <v>401</v>
      </c>
      <c r="E313" s="45" t="s">
        <v>512</v>
      </c>
    </row>
    <row r="314" spans="1:5" ht="18" x14ac:dyDescent="0.35">
      <c r="A314" t="s">
        <v>682</v>
      </c>
      <c r="B314" t="s">
        <v>683</v>
      </c>
      <c r="D314" s="45" t="s">
        <v>402</v>
      </c>
      <c r="E314" s="45" t="s">
        <v>403</v>
      </c>
    </row>
    <row r="315" spans="1:5" ht="18" x14ac:dyDescent="0.35">
      <c r="D315" s="45" t="s">
        <v>404</v>
      </c>
      <c r="E315" s="45"/>
    </row>
    <row r="316" spans="1:5" ht="18" x14ac:dyDescent="0.35">
      <c r="A316" s="46" t="s">
        <v>736</v>
      </c>
      <c r="B316" s="46" t="s">
        <v>736</v>
      </c>
      <c r="D316" s="45" t="s">
        <v>405</v>
      </c>
      <c r="E316" s="45" t="s">
        <v>701</v>
      </c>
    </row>
    <row r="317" spans="1:5" ht="18" x14ac:dyDescent="0.35">
      <c r="A317" t="s">
        <v>317</v>
      </c>
      <c r="B317" t="s">
        <v>318</v>
      </c>
      <c r="D317" s="45" t="s">
        <v>406</v>
      </c>
      <c r="E317" s="45"/>
    </row>
    <row r="318" spans="1:5" ht="18" x14ac:dyDescent="0.35">
      <c r="A318" t="s">
        <v>685</v>
      </c>
      <c r="B318" t="s">
        <v>686</v>
      </c>
      <c r="D318" s="45" t="s">
        <v>407</v>
      </c>
      <c r="E318" s="45"/>
    </row>
    <row r="319" spans="1:5" ht="18" x14ac:dyDescent="0.35">
      <c r="A319" t="s">
        <v>687</v>
      </c>
      <c r="B319" t="s">
        <v>319</v>
      </c>
      <c r="D319" s="45" t="s">
        <v>408</v>
      </c>
      <c r="E319" s="45"/>
    </row>
    <row r="320" spans="1:5" ht="18" x14ac:dyDescent="0.35">
      <c r="A320" t="s">
        <v>320</v>
      </c>
      <c r="B320" t="s">
        <v>321</v>
      </c>
      <c r="D320" s="45" t="s">
        <v>409</v>
      </c>
      <c r="E320" s="45"/>
    </row>
    <row r="321" spans="1:6" ht="18" x14ac:dyDescent="0.35">
      <c r="A321" t="s">
        <v>322</v>
      </c>
      <c r="B321" t="s">
        <v>323</v>
      </c>
      <c r="D321" s="45" t="s">
        <v>513</v>
      </c>
      <c r="E321" s="45" t="s">
        <v>702</v>
      </c>
    </row>
    <row r="322" spans="1:6" ht="18" x14ac:dyDescent="0.35">
      <c r="A322" t="s">
        <v>324</v>
      </c>
      <c r="B322" t="s">
        <v>321</v>
      </c>
      <c r="D322" s="45" t="s">
        <v>410</v>
      </c>
      <c r="E322" s="45"/>
    </row>
    <row r="323" spans="1:6" ht="18" x14ac:dyDescent="0.35">
      <c r="A323" t="s">
        <v>325</v>
      </c>
      <c r="B323" t="s">
        <v>26</v>
      </c>
      <c r="D323" s="45" t="s">
        <v>411</v>
      </c>
      <c r="E323" s="45"/>
    </row>
    <row r="324" spans="1:6" ht="18" x14ac:dyDescent="0.35">
      <c r="A324" t="s">
        <v>326</v>
      </c>
      <c r="B324" t="s">
        <v>510</v>
      </c>
      <c r="D324" s="45" t="s">
        <v>412</v>
      </c>
      <c r="E324" s="45" t="s">
        <v>413</v>
      </c>
    </row>
    <row r="325" spans="1:6" ht="18" x14ac:dyDescent="0.35">
      <c r="A325" t="s">
        <v>327</v>
      </c>
      <c r="B325" t="s">
        <v>328</v>
      </c>
      <c r="D325" s="45" t="s">
        <v>703</v>
      </c>
      <c r="E325" s="45" t="s">
        <v>704</v>
      </c>
    </row>
    <row r="326" spans="1:6" ht="18" x14ac:dyDescent="0.35">
      <c r="A326" t="s">
        <v>329</v>
      </c>
      <c r="B326" t="s">
        <v>741</v>
      </c>
      <c r="D326" s="45" t="s">
        <v>705</v>
      </c>
      <c r="E326" s="45" t="s">
        <v>705</v>
      </c>
    </row>
    <row r="327" spans="1:6" ht="18" x14ac:dyDescent="0.35">
      <c r="A327" t="s">
        <v>688</v>
      </c>
      <c r="B327" t="s">
        <v>330</v>
      </c>
      <c r="D327" s="45" t="s">
        <v>414</v>
      </c>
      <c r="E327" s="45" t="s">
        <v>706</v>
      </c>
    </row>
    <row r="328" spans="1:6" ht="18" x14ac:dyDescent="0.35">
      <c r="A328" t="s">
        <v>331</v>
      </c>
      <c r="B328" t="s">
        <v>66</v>
      </c>
      <c r="D328" s="45" t="s">
        <v>415</v>
      </c>
      <c r="E328" s="45" t="s">
        <v>707</v>
      </c>
    </row>
    <row r="329" spans="1:6" ht="18" x14ac:dyDescent="0.35">
      <c r="A329" t="s">
        <v>332</v>
      </c>
      <c r="B329" t="s">
        <v>321</v>
      </c>
      <c r="D329" s="45" t="s">
        <v>708</v>
      </c>
      <c r="E329" s="45" t="s">
        <v>416</v>
      </c>
    </row>
    <row r="330" spans="1:6" x14ac:dyDescent="0.3">
      <c r="A330" t="s">
        <v>333</v>
      </c>
      <c r="B330" t="s">
        <v>689</v>
      </c>
      <c r="D330" s="49"/>
      <c r="E330" s="50"/>
    </row>
    <row r="331" spans="1:6" x14ac:dyDescent="0.3">
      <c r="A331" t="s">
        <v>334</v>
      </c>
      <c r="B331" t="s">
        <v>690</v>
      </c>
      <c r="D331" s="49"/>
      <c r="E331" s="50"/>
    </row>
    <row r="332" spans="1:6" x14ac:dyDescent="0.3">
      <c r="A332" t="s">
        <v>336</v>
      </c>
      <c r="B332" t="s">
        <v>691</v>
      </c>
      <c r="D332" s="49"/>
      <c r="E332" s="50"/>
    </row>
    <row r="333" spans="1:6" x14ac:dyDescent="0.35">
      <c r="A333" t="s">
        <v>337</v>
      </c>
      <c r="B333" t="s">
        <v>689</v>
      </c>
      <c r="D333" s="49"/>
      <c r="E333" s="100" t="s">
        <v>829</v>
      </c>
      <c r="F333" s="100"/>
    </row>
    <row r="334" spans="1:6" x14ac:dyDescent="0.35">
      <c r="A334" t="s">
        <v>692</v>
      </c>
      <c r="B334" t="s">
        <v>335</v>
      </c>
      <c r="D334" s="49"/>
      <c r="E334" s="51"/>
      <c r="F334" t="s">
        <v>709</v>
      </c>
    </row>
    <row r="335" spans="1:6" x14ac:dyDescent="0.35">
      <c r="A335" t="s">
        <v>737</v>
      </c>
      <c r="B335" t="s">
        <v>740</v>
      </c>
      <c r="D335" s="49"/>
      <c r="E335" s="51"/>
    </row>
    <row r="336" spans="1:6" x14ac:dyDescent="0.35">
      <c r="A336" t="s">
        <v>339</v>
      </c>
      <c r="B336" t="s">
        <v>340</v>
      </c>
      <c r="D336" s="49"/>
    </row>
    <row r="337" spans="1:6" x14ac:dyDescent="0.35">
      <c r="A337" t="s">
        <v>341</v>
      </c>
      <c r="B337" t="s">
        <v>108</v>
      </c>
      <c r="D337" s="49"/>
    </row>
    <row r="338" spans="1:6" x14ac:dyDescent="0.35">
      <c r="A338" t="s">
        <v>342</v>
      </c>
      <c r="B338" t="s">
        <v>108</v>
      </c>
      <c r="D338" s="49"/>
      <c r="E338" s="5" t="s">
        <v>526</v>
      </c>
      <c r="F338" s="43">
        <v>45034</v>
      </c>
    </row>
    <row r="339" spans="1:6" x14ac:dyDescent="0.35">
      <c r="A339" t="s">
        <v>343</v>
      </c>
      <c r="B339" t="s">
        <v>344</v>
      </c>
      <c r="D339" s="49"/>
      <c r="E339" s="5" t="s">
        <v>526</v>
      </c>
      <c r="F339" s="43">
        <v>45140</v>
      </c>
    </row>
    <row r="340" spans="1:6" x14ac:dyDescent="0.35">
      <c r="A340" t="s">
        <v>693</v>
      </c>
      <c r="B340" t="s">
        <v>344</v>
      </c>
      <c r="D340" s="49"/>
    </row>
    <row r="341" spans="1:6" x14ac:dyDescent="0.35">
      <c r="D341" s="49"/>
    </row>
    <row r="342" spans="1:6" x14ac:dyDescent="0.35">
      <c r="A342" s="46" t="s">
        <v>738</v>
      </c>
      <c r="B342" s="46" t="s">
        <v>738</v>
      </c>
    </row>
    <row r="343" spans="1:6" x14ac:dyDescent="0.35">
      <c r="A343" t="s">
        <v>414</v>
      </c>
      <c r="B343" t="s">
        <v>706</v>
      </c>
    </row>
    <row r="344" spans="1:6" x14ac:dyDescent="0.35">
      <c r="A344" t="s">
        <v>415</v>
      </c>
      <c r="B344" t="s">
        <v>707</v>
      </c>
    </row>
    <row r="345" spans="1:6" x14ac:dyDescent="0.35">
      <c r="A345" t="s">
        <v>708</v>
      </c>
      <c r="B345" t="s">
        <v>416</v>
      </c>
    </row>
    <row r="347" spans="1:6" x14ac:dyDescent="0.35">
      <c r="B347" s="47" t="s">
        <v>824</v>
      </c>
    </row>
    <row r="349" spans="1:6" x14ac:dyDescent="0.35">
      <c r="B349" s="46" t="s">
        <v>826</v>
      </c>
    </row>
  </sheetData>
  <mergeCells count="1">
    <mergeCell ref="E333:F333"/>
  </mergeCells>
  <hyperlinks>
    <hyperlink ref="B347" r:id="rId1" location="gid=134993077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C11" sqref="C10:C11"/>
    </sheetView>
  </sheetViews>
  <sheetFormatPr baseColWidth="10" defaultRowHeight="14.4" x14ac:dyDescent="0.3"/>
  <sheetData>
    <row r="1" spans="1:3" ht="17.399999999999999" x14ac:dyDescent="0.3">
      <c r="A1" s="7" t="s">
        <v>417</v>
      </c>
      <c r="C1" s="8" t="s">
        <v>418</v>
      </c>
    </row>
    <row r="2" spans="1:3" ht="17.399999999999999" x14ac:dyDescent="0.3">
      <c r="A2" s="7">
        <v>2022</v>
      </c>
      <c r="C2" s="9" t="s">
        <v>419</v>
      </c>
    </row>
    <row r="3" spans="1:3" ht="17.399999999999999" x14ac:dyDescent="0.3">
      <c r="A3" s="7">
        <v>2023</v>
      </c>
      <c r="C3" s="9" t="s">
        <v>420</v>
      </c>
    </row>
    <row r="4" spans="1:3" ht="17.399999999999999" x14ac:dyDescent="0.3">
      <c r="A4" s="7">
        <v>2024</v>
      </c>
      <c r="C4" s="9" t="s">
        <v>421</v>
      </c>
    </row>
    <row r="5" spans="1:3" ht="17.399999999999999" x14ac:dyDescent="0.3">
      <c r="A5" s="7">
        <v>2025</v>
      </c>
      <c r="C5" s="9" t="s">
        <v>422</v>
      </c>
    </row>
    <row r="6" spans="1:3" ht="17.399999999999999" x14ac:dyDescent="0.3">
      <c r="A6" s="7">
        <v>2026</v>
      </c>
      <c r="C6" s="48" t="s">
        <v>825</v>
      </c>
    </row>
    <row r="7" spans="1:3" ht="17.399999999999999" x14ac:dyDescent="0.3">
      <c r="A7" s="7">
        <v>2027</v>
      </c>
    </row>
    <row r="8" spans="1:3" ht="17.399999999999999" x14ac:dyDescent="0.3">
      <c r="A8" s="7">
        <v>2028</v>
      </c>
    </row>
    <row r="9" spans="1:3" ht="17.399999999999999" x14ac:dyDescent="0.3">
      <c r="A9" s="7">
        <v>2029</v>
      </c>
    </row>
    <row r="10" spans="1:3" ht="17.399999999999999" x14ac:dyDescent="0.3">
      <c r="A10" s="7">
        <v>2030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election activeCell="C7" sqref="C7:F7"/>
    </sheetView>
  </sheetViews>
  <sheetFormatPr baseColWidth="10" defaultRowHeight="14.4" x14ac:dyDescent="0.3"/>
  <cols>
    <col min="1" max="1" width="26.6640625" customWidth="1"/>
  </cols>
  <sheetData>
    <row r="1" spans="1:4" ht="39.75" customHeight="1" x14ac:dyDescent="0.3">
      <c r="A1" s="12" t="s">
        <v>434</v>
      </c>
      <c r="C1" t="s">
        <v>438</v>
      </c>
      <c r="D1" t="s">
        <v>441</v>
      </c>
    </row>
    <row r="2" spans="1:4" x14ac:dyDescent="0.3">
      <c r="A2" s="11" t="s">
        <v>435</v>
      </c>
      <c r="C2" t="s">
        <v>439</v>
      </c>
      <c r="D2">
        <v>1</v>
      </c>
    </row>
    <row r="3" spans="1:4" x14ac:dyDescent="0.3">
      <c r="A3" s="11" t="s">
        <v>436</v>
      </c>
      <c r="C3" t="s">
        <v>440</v>
      </c>
      <c r="D3">
        <v>0</v>
      </c>
    </row>
    <row r="4" spans="1:4" x14ac:dyDescent="0.3">
      <c r="A4" s="11" t="s">
        <v>437</v>
      </c>
      <c r="C4" t="s">
        <v>449</v>
      </c>
    </row>
    <row r="5" spans="1:4" x14ac:dyDescent="0.3">
      <c r="A5" s="11" t="s">
        <v>460</v>
      </c>
    </row>
    <row r="7" spans="1:4" x14ac:dyDescent="0.3">
      <c r="A7" t="s">
        <v>443</v>
      </c>
    </row>
    <row r="8" spans="1:4" x14ac:dyDescent="0.3">
      <c r="A8" t="s">
        <v>444</v>
      </c>
    </row>
    <row r="9" spans="1:4" x14ac:dyDescent="0.3">
      <c r="A9" t="s">
        <v>445</v>
      </c>
    </row>
    <row r="10" spans="1:4" x14ac:dyDescent="0.3">
      <c r="A10" t="s">
        <v>446</v>
      </c>
    </row>
    <row r="11" spans="1:4" x14ac:dyDescent="0.3">
      <c r="A11" t="s">
        <v>447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workbookViewId="0">
      <selection activeCell="C7" sqref="C7:F7"/>
    </sheetView>
  </sheetViews>
  <sheetFormatPr baseColWidth="10" defaultRowHeight="14.4" x14ac:dyDescent="0.3"/>
  <sheetData>
    <row r="1" spans="1:8" ht="15" customHeight="1" x14ac:dyDescent="0.4">
      <c r="A1" s="101" t="s">
        <v>427</v>
      </c>
      <c r="E1" s="10" t="s">
        <v>428</v>
      </c>
      <c r="H1" t="s">
        <v>470</v>
      </c>
    </row>
    <row r="2" spans="1:8" ht="15" customHeight="1" x14ac:dyDescent="0.4">
      <c r="A2" s="101"/>
      <c r="E2" s="10" t="s">
        <v>454</v>
      </c>
      <c r="H2" t="s">
        <v>471</v>
      </c>
    </row>
    <row r="3" spans="1:8" ht="19.8" x14ac:dyDescent="0.4">
      <c r="A3" t="s">
        <v>448</v>
      </c>
      <c r="E3" s="10" t="s">
        <v>455</v>
      </c>
      <c r="H3" t="s">
        <v>463</v>
      </c>
    </row>
    <row r="4" spans="1:8" x14ac:dyDescent="0.3">
      <c r="A4" t="s">
        <v>449</v>
      </c>
      <c r="H4" t="s">
        <v>464</v>
      </c>
    </row>
    <row r="5" spans="1:8" x14ac:dyDescent="0.3">
      <c r="A5" t="s">
        <v>450</v>
      </c>
      <c r="H5" t="s">
        <v>465</v>
      </c>
    </row>
    <row r="6" spans="1:8" x14ac:dyDescent="0.3">
      <c r="A6" t="s">
        <v>451</v>
      </c>
      <c r="G6">
        <v>2</v>
      </c>
      <c r="H6" t="s">
        <v>448</v>
      </c>
    </row>
    <row r="7" spans="1:8" x14ac:dyDescent="0.3">
      <c r="A7" t="s">
        <v>452</v>
      </c>
      <c r="H7" t="s">
        <v>466</v>
      </c>
    </row>
    <row r="8" spans="1:8" x14ac:dyDescent="0.3">
      <c r="A8" t="s">
        <v>453</v>
      </c>
      <c r="H8" t="s">
        <v>467</v>
      </c>
    </row>
    <row r="9" spans="1:8" x14ac:dyDescent="0.3">
      <c r="H9" t="s">
        <v>468</v>
      </c>
    </row>
    <row r="10" spans="1:8" x14ac:dyDescent="0.3">
      <c r="H10" t="s">
        <v>469</v>
      </c>
    </row>
    <row r="11" spans="1:8" x14ac:dyDescent="0.3">
      <c r="H11" t="s">
        <v>487</v>
      </c>
    </row>
    <row r="12" spans="1:8" x14ac:dyDescent="0.3">
      <c r="H12" t="s">
        <v>472</v>
      </c>
    </row>
    <row r="13" spans="1:8" x14ac:dyDescent="0.3">
      <c r="H13" t="s">
        <v>473</v>
      </c>
    </row>
    <row r="14" spans="1:8" x14ac:dyDescent="0.3">
      <c r="H14" t="s">
        <v>474</v>
      </c>
    </row>
    <row r="15" spans="1:8" x14ac:dyDescent="0.3">
      <c r="H15" t="s">
        <v>475</v>
      </c>
    </row>
    <row r="16" spans="1:8" x14ac:dyDescent="0.3">
      <c r="H16" t="s">
        <v>476</v>
      </c>
    </row>
    <row r="17" spans="7:8" x14ac:dyDescent="0.3">
      <c r="H17" t="s">
        <v>477</v>
      </c>
    </row>
    <row r="18" spans="7:8" x14ac:dyDescent="0.3">
      <c r="G18">
        <v>2</v>
      </c>
      <c r="H18" t="s">
        <v>449</v>
      </c>
    </row>
    <row r="19" spans="7:8" x14ac:dyDescent="0.3">
      <c r="H19" t="s">
        <v>478</v>
      </c>
    </row>
    <row r="20" spans="7:8" x14ac:dyDescent="0.3">
      <c r="H20" t="s">
        <v>488</v>
      </c>
    </row>
    <row r="21" spans="7:8" x14ac:dyDescent="0.3">
      <c r="G21">
        <v>2</v>
      </c>
      <c r="H21" t="s">
        <v>450</v>
      </c>
    </row>
    <row r="22" spans="7:8" x14ac:dyDescent="0.3">
      <c r="H22" t="s">
        <v>451</v>
      </c>
    </row>
    <row r="23" spans="7:8" x14ac:dyDescent="0.3">
      <c r="H23" t="s">
        <v>489</v>
      </c>
    </row>
    <row r="24" spans="7:8" x14ac:dyDescent="0.3">
      <c r="H24" t="s">
        <v>490</v>
      </c>
    </row>
    <row r="25" spans="7:8" x14ac:dyDescent="0.3">
      <c r="H25" t="s">
        <v>479</v>
      </c>
    </row>
    <row r="26" spans="7:8" x14ac:dyDescent="0.3">
      <c r="H26" t="s">
        <v>480</v>
      </c>
    </row>
    <row r="27" spans="7:8" x14ac:dyDescent="0.3">
      <c r="H27" t="s">
        <v>481</v>
      </c>
    </row>
    <row r="28" spans="7:8" x14ac:dyDescent="0.3">
      <c r="H28" t="s">
        <v>482</v>
      </c>
    </row>
    <row r="29" spans="7:8" x14ac:dyDescent="0.3">
      <c r="H29" t="s">
        <v>452</v>
      </c>
    </row>
    <row r="30" spans="7:8" x14ac:dyDescent="0.3">
      <c r="H30" t="s">
        <v>491</v>
      </c>
    </row>
    <row r="31" spans="7:8" x14ac:dyDescent="0.3">
      <c r="H31" t="s">
        <v>492</v>
      </c>
    </row>
    <row r="32" spans="7:8" x14ac:dyDescent="0.3">
      <c r="H32" t="s">
        <v>493</v>
      </c>
    </row>
    <row r="33" spans="8:8" x14ac:dyDescent="0.3">
      <c r="H33" t="s">
        <v>483</v>
      </c>
    </row>
    <row r="34" spans="8:8" x14ac:dyDescent="0.3">
      <c r="H34" t="s">
        <v>484</v>
      </c>
    </row>
    <row r="35" spans="8:8" x14ac:dyDescent="0.3">
      <c r="H35" t="s">
        <v>485</v>
      </c>
    </row>
    <row r="36" spans="8:8" x14ac:dyDescent="0.3">
      <c r="H36" t="s">
        <v>486</v>
      </c>
    </row>
    <row r="37" spans="8:8" x14ac:dyDescent="0.3">
      <c r="H37" t="s">
        <v>453</v>
      </c>
    </row>
  </sheetData>
  <mergeCells count="1">
    <mergeCell ref="A1:A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5"/>
  <sheetViews>
    <sheetView workbookViewId="0">
      <selection activeCell="A8" sqref="A8:K15"/>
    </sheetView>
  </sheetViews>
  <sheetFormatPr baseColWidth="10" defaultRowHeight="14.4" x14ac:dyDescent="0.3"/>
  <sheetData>
    <row r="1" spans="1:11" ht="16.5" customHeight="1" x14ac:dyDescent="0.3">
      <c r="A1" s="102" t="s">
        <v>517</v>
      </c>
      <c r="B1" s="102"/>
      <c r="C1" s="102"/>
      <c r="D1" s="102"/>
      <c r="E1" s="102"/>
      <c r="F1" s="102"/>
      <c r="G1" s="102"/>
      <c r="H1" s="102"/>
      <c r="I1" s="102"/>
      <c r="J1" s="102"/>
      <c r="K1" s="102"/>
    </row>
    <row r="2" spans="1:11" ht="19.5" customHeight="1" x14ac:dyDescent="0.3">
      <c r="A2" s="103"/>
      <c r="B2" s="103"/>
      <c r="C2" s="103"/>
      <c r="D2" s="103"/>
      <c r="E2" s="103"/>
      <c r="F2" s="103"/>
      <c r="G2" s="103"/>
      <c r="H2" s="103"/>
      <c r="I2" s="103"/>
      <c r="J2" s="103"/>
      <c r="K2" s="103"/>
    </row>
    <row r="3" spans="1:11" ht="19.5" customHeight="1" x14ac:dyDescent="0.3">
      <c r="A3" s="103"/>
      <c r="B3" s="103"/>
      <c r="C3" s="103"/>
      <c r="D3" s="103"/>
      <c r="E3" s="103"/>
      <c r="F3" s="103"/>
      <c r="G3" s="103"/>
      <c r="H3" s="103"/>
      <c r="I3" s="103"/>
      <c r="J3" s="103"/>
      <c r="K3" s="103"/>
    </row>
    <row r="4" spans="1:11" ht="19.5" customHeight="1" x14ac:dyDescent="0.3">
      <c r="A4" s="103"/>
      <c r="B4" s="103"/>
      <c r="C4" s="103"/>
      <c r="D4" s="103"/>
      <c r="E4" s="103"/>
      <c r="F4" s="103"/>
      <c r="G4" s="103"/>
      <c r="H4" s="103"/>
      <c r="I4" s="103"/>
      <c r="J4" s="103"/>
      <c r="K4" s="103"/>
    </row>
    <row r="5" spans="1:11" ht="57" customHeight="1" x14ac:dyDescent="0.3">
      <c r="A5" s="103"/>
      <c r="B5" s="103"/>
      <c r="C5" s="103"/>
      <c r="D5" s="103"/>
      <c r="E5" s="103"/>
      <c r="F5" s="103"/>
      <c r="G5" s="103"/>
      <c r="H5" s="103"/>
      <c r="I5" s="103"/>
      <c r="J5" s="103"/>
      <c r="K5" s="103"/>
    </row>
    <row r="8" spans="1:11" x14ac:dyDescent="0.3">
      <c r="A8" s="104" t="s">
        <v>518</v>
      </c>
      <c r="B8" s="104"/>
      <c r="C8" s="104"/>
      <c r="D8" s="104"/>
      <c r="E8" s="104"/>
      <c r="F8" s="104"/>
      <c r="G8" s="104"/>
      <c r="H8" s="104"/>
      <c r="I8" s="104"/>
      <c r="J8" s="104"/>
      <c r="K8" s="104"/>
    </row>
    <row r="9" spans="1:11" x14ac:dyDescent="0.3">
      <c r="A9" s="104"/>
      <c r="B9" s="104"/>
      <c r="C9" s="104"/>
      <c r="D9" s="104"/>
      <c r="E9" s="104"/>
      <c r="F9" s="104"/>
      <c r="G9" s="104"/>
      <c r="H9" s="104"/>
      <c r="I9" s="104"/>
      <c r="J9" s="104"/>
      <c r="K9" s="104"/>
    </row>
    <row r="10" spans="1:11" x14ac:dyDescent="0.3">
      <c r="A10" s="104"/>
      <c r="B10" s="104"/>
      <c r="C10" s="104"/>
      <c r="D10" s="104"/>
      <c r="E10" s="104"/>
      <c r="F10" s="104"/>
      <c r="G10" s="104"/>
      <c r="H10" s="104"/>
      <c r="I10" s="104"/>
      <c r="J10" s="104"/>
      <c r="K10" s="104"/>
    </row>
    <row r="11" spans="1:11" x14ac:dyDescent="0.3">
      <c r="A11" s="104"/>
      <c r="B11" s="104"/>
      <c r="C11" s="104"/>
      <c r="D11" s="104"/>
      <c r="E11" s="104"/>
      <c r="F11" s="104"/>
      <c r="G11" s="104"/>
      <c r="H11" s="104"/>
      <c r="I11" s="104"/>
      <c r="J11" s="104"/>
      <c r="K11" s="104"/>
    </row>
    <row r="12" spans="1:11" x14ac:dyDescent="0.3">
      <c r="A12" s="104"/>
      <c r="B12" s="104"/>
      <c r="C12" s="104"/>
      <c r="D12" s="104"/>
      <c r="E12" s="104"/>
      <c r="F12" s="104"/>
      <c r="G12" s="104"/>
      <c r="H12" s="104"/>
      <c r="I12" s="104"/>
      <c r="J12" s="104"/>
      <c r="K12" s="104"/>
    </row>
    <row r="13" spans="1:11" x14ac:dyDescent="0.3">
      <c r="A13" s="104"/>
      <c r="B13" s="104"/>
      <c r="C13" s="104"/>
      <c r="D13" s="104"/>
      <c r="E13" s="104"/>
      <c r="F13" s="104"/>
      <c r="G13" s="104"/>
      <c r="H13" s="104"/>
      <c r="I13" s="104"/>
      <c r="J13" s="104"/>
      <c r="K13" s="104"/>
    </row>
    <row r="14" spans="1:11" x14ac:dyDescent="0.3">
      <c r="A14" s="104"/>
      <c r="B14" s="104"/>
      <c r="C14" s="104"/>
      <c r="D14" s="104"/>
      <c r="E14" s="104"/>
      <c r="F14" s="104"/>
      <c r="G14" s="104"/>
      <c r="H14" s="104"/>
      <c r="I14" s="104"/>
      <c r="J14" s="104"/>
      <c r="K14" s="104"/>
    </row>
    <row r="15" spans="1:11" ht="26.25" customHeight="1" x14ac:dyDescent="0.3">
      <c r="A15" s="104"/>
      <c r="B15" s="104"/>
      <c r="C15" s="104"/>
      <c r="D15" s="104"/>
      <c r="E15" s="104"/>
      <c r="F15" s="104"/>
      <c r="G15" s="104"/>
      <c r="H15" s="104"/>
      <c r="I15" s="104"/>
      <c r="J15" s="104"/>
      <c r="K15" s="104"/>
    </row>
  </sheetData>
  <mergeCells count="2">
    <mergeCell ref="A1:K5"/>
    <mergeCell ref="A8:K15"/>
  </mergeCells>
  <pageMargins left="0.7" right="0.7" top="0.75" bottom="0.75" header="0.3" footer="0.3"/>
  <pageSetup scale="97"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Informe trimestral</vt:lpstr>
      <vt:lpstr>S.O</vt:lpstr>
      <vt:lpstr>Periodo</vt:lpstr>
      <vt:lpstr>Hoja4</vt:lpstr>
      <vt:lpstr>Hoja5</vt:lpstr>
      <vt:lpstr>Hoja2</vt:lpstr>
      <vt:lpstr>'Informe trimestral'!Área_de_impresión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García</dc:creator>
  <cp:lastModifiedBy>Miriam Cordova Maza</cp:lastModifiedBy>
  <cp:lastPrinted>2023-04-11T21:09:00Z</cp:lastPrinted>
  <dcterms:created xsi:type="dcterms:W3CDTF">2023-02-28T17:24:19Z</dcterms:created>
  <dcterms:modified xsi:type="dcterms:W3CDTF">2025-04-08T18:28:55Z</dcterms:modified>
</cp:coreProperties>
</file>